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ihar01\Desktop\SoAR\"/>
    </mc:Choice>
  </mc:AlternateContent>
  <xr:revisionPtr revIDLastSave="0" documentId="13_ncr:1_{3B1EF68B-651E-49F5-A3ED-87E58FBA87FA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ample SoAR Quot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32" i="1"/>
  <c r="C24" i="1"/>
  <c r="C36" i="1" l="1"/>
  <c r="C37" i="1" l="1"/>
  <c r="C38" i="1"/>
  <c r="C40" i="1" s="1"/>
  <c r="C41" i="1" s="1"/>
  <c r="C43" i="1" l="1"/>
  <c r="C57" i="1" s="1"/>
  <c r="C42" i="1"/>
</calcChain>
</file>

<file path=xl/sharedStrings.xml><?xml version="1.0" encoding="utf-8"?>
<sst xmlns="http://schemas.openxmlformats.org/spreadsheetml/2006/main" count="59" uniqueCount="47">
  <si>
    <t>[Address]</t>
  </si>
  <si>
    <t>Inverters</t>
  </si>
  <si>
    <t>[Applicant Name]</t>
  </si>
  <si>
    <t>[Quote Prepared by (Retailer)]</t>
  </si>
  <si>
    <t>Item Description</t>
  </si>
  <si>
    <t>Grid Protection Unit</t>
  </si>
  <si>
    <t>Structural Engineering Report</t>
  </si>
  <si>
    <t>Balance of System (cables, racking, isolators)</t>
  </si>
  <si>
    <t>Installation &amp; Labour</t>
  </si>
  <si>
    <t>Temporary Edge Protection/Safety Equipment</t>
  </si>
  <si>
    <t>Metering upgrade</t>
  </si>
  <si>
    <t>Ineligible Items for SoAR program</t>
  </si>
  <si>
    <t>Extended Warranty (Inverter)</t>
  </si>
  <si>
    <t>Loan Establishment Fee or Interest</t>
  </si>
  <si>
    <t>Battery Storage System</t>
  </si>
  <si>
    <t>Subtotal (Eligible Items)</t>
  </si>
  <si>
    <t>Subtotal (Enabling Works)</t>
  </si>
  <si>
    <t>Percentage of Enabling Works</t>
  </si>
  <si>
    <t>Subtotal (Ineligible Items)</t>
  </si>
  <si>
    <t>SoAR Eligible Grant Contribution (50%)</t>
  </si>
  <si>
    <t>SoAR Eligible Applicant Contribution (50%)</t>
  </si>
  <si>
    <t>Total Applicant Out-of-Pocket (incl ineligible items)</t>
  </si>
  <si>
    <t>Amount (ex GST)</t>
  </si>
  <si>
    <t>[Retailer ABN]</t>
  </si>
  <si>
    <t>Sample SoAR Quote</t>
  </si>
  <si>
    <t>Solar Panels</t>
  </si>
  <si>
    <t>Summary</t>
  </si>
  <si>
    <t>Eligible Items</t>
  </si>
  <si>
    <t>Eligible Enabling Works</t>
  </si>
  <si>
    <t>Other…</t>
  </si>
  <si>
    <t>Other...</t>
  </si>
  <si>
    <t>Permanent roof safety access equipment</t>
  </si>
  <si>
    <t>Cell Types</t>
  </si>
  <si>
    <t>Input (edit this cell)</t>
  </si>
  <si>
    <t>Calculation (do not edit this cell)</t>
  </si>
  <si>
    <t>Item required for SoAR application form</t>
  </si>
  <si>
    <t>SolShare Splitters</t>
  </si>
  <si>
    <t>DNSP Connection Application</t>
  </si>
  <si>
    <t>Total Project Cost (pre-STC rebate)</t>
  </si>
  <si>
    <t>Wireless router</t>
  </si>
  <si>
    <t>PV Monitoring System</t>
  </si>
  <si>
    <t>GST will be removed before assessment. Amounts entered including GST may result in application delays or rejection.</t>
  </si>
  <si>
    <t>IMPORTANT – All amounts must be entered EXCLUDING GST.</t>
  </si>
  <si>
    <t>GST</t>
  </si>
  <si>
    <r>
      <rPr>
        <b/>
        <sz val="11"/>
        <color rgb="FF000000"/>
        <rFont val="Aptos"/>
        <family val="2"/>
      </rPr>
      <t>STC Rebate</t>
    </r>
    <r>
      <rPr>
        <sz val="11"/>
        <color rgb="FF000000"/>
        <rFont val="Aptos"/>
        <family val="2"/>
      </rPr>
      <t xml:space="preserve"> (XXX STCs @ $XX / certificate)</t>
    </r>
  </si>
  <si>
    <t>Total Project Cost (post-STC rebate) including GST</t>
  </si>
  <si>
    <t>SoAR Eligible Total Project Cost excluding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</si>
</sst>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color rgb="FF000000"/>
      <name val="Arial"/>
      <scheme val="minor"/>
    </font>
    <font>
      <sz val="15"/>
      <color theme="1"/>
      <name val="Montserrat"/>
    </font>
    <font>
      <sz val="10"/>
      <color theme="1"/>
      <name val="Montserrat"/>
    </font>
    <font>
      <sz val="10"/>
      <color rgb="FF000000"/>
      <name val="Montserrat"/>
    </font>
    <font>
      <sz val="10"/>
      <color rgb="FF000000"/>
      <name val="Aptos"/>
      <family val="2"/>
    </font>
    <font>
      <b/>
      <sz val="16"/>
      <color theme="2"/>
      <name val="Aptos"/>
      <family val="2"/>
    </font>
    <font>
      <sz val="15"/>
      <color theme="1"/>
      <name val="Aptos"/>
      <family val="2"/>
    </font>
    <font>
      <sz val="17"/>
      <color rgb="FF002060"/>
      <name val="Aptos"/>
      <family val="2"/>
    </font>
    <font>
      <sz val="10"/>
      <color rgb="FF002060"/>
      <name val="Aptos"/>
      <family val="2"/>
    </font>
    <font>
      <sz val="17"/>
      <color theme="1"/>
      <name val="Aptos"/>
      <family val="2"/>
    </font>
    <font>
      <sz val="10"/>
      <color theme="1"/>
      <name val="Aptos"/>
      <family val="2"/>
    </font>
    <font>
      <b/>
      <sz val="12"/>
      <color theme="2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4"/>
      <color rgb="FF002060"/>
      <name val="Aptos"/>
      <family val="2"/>
    </font>
    <font>
      <sz val="11"/>
      <color rgb="FF3F3F76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000000"/>
      <name val="Aptos"/>
      <family val="2"/>
    </font>
    <font>
      <i/>
      <sz val="11"/>
      <name val="Aptos"/>
      <family val="2"/>
    </font>
    <font>
      <sz val="11"/>
      <color rgb="FF3F3F76"/>
      <name val="Aptos"/>
      <family val="2"/>
    </font>
    <font>
      <b/>
      <sz val="11"/>
      <color rgb="FFFA7D00"/>
      <name val="Aptos"/>
      <family val="2"/>
    </font>
    <font>
      <sz val="11"/>
      <color theme="1"/>
      <name val="Aptos"/>
      <family val="2"/>
    </font>
    <font>
      <i/>
      <sz val="10"/>
      <color theme="1"/>
      <name val="Montserrat"/>
    </font>
    <font>
      <i/>
      <sz val="10"/>
      <color rgb="FF000000"/>
      <name val="Arial"/>
      <family val="2"/>
      <scheme val="minor"/>
    </font>
    <font>
      <i/>
      <sz val="10"/>
      <color theme="1"/>
      <name val="Aptos"/>
      <family val="2"/>
    </font>
    <font>
      <b/>
      <sz val="10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FFE0C1"/>
        <bgColor indexed="64"/>
      </patternFill>
    </fill>
    <fill>
      <patternFill patternType="solid">
        <fgColor theme="0" tint="-4.9989318521683403E-2"/>
        <bgColor rgb="FF08645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3">
    <xf numFmtId="0" fontId="0" fillId="0" borderId="0"/>
    <xf numFmtId="0" fontId="15" fillId="4" borderId="1" applyNumberFormat="0" applyAlignment="0" applyProtection="0"/>
    <xf numFmtId="0" fontId="16" fillId="3" borderId="1" applyNumberFormat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15" fillId="4" borderId="1" xfId="1" applyAlignment="1">
      <alignment horizontal="right" vertical="center"/>
    </xf>
    <xf numFmtId="164" fontId="16" fillId="6" borderId="5" xfId="2" applyNumberFormat="1" applyFill="1" applyBorder="1" applyAlignment="1">
      <alignment horizontal="center" vertical="center"/>
    </xf>
    <xf numFmtId="164" fontId="16" fillId="3" borderId="5" xfId="2" applyNumberFormat="1" applyBorder="1" applyAlignment="1">
      <alignment horizontal="center" vertical="center"/>
    </xf>
    <xf numFmtId="164" fontId="15" fillId="4" borderId="9" xfId="1" applyNumberFormat="1" applyBorder="1" applyAlignment="1">
      <alignment horizontal="center" vertical="center"/>
    </xf>
    <xf numFmtId="164" fontId="15" fillId="4" borderId="13" xfId="1" applyNumberFormat="1" applyBorder="1" applyAlignment="1">
      <alignment horizontal="center" vertical="center"/>
    </xf>
    <xf numFmtId="164" fontId="15" fillId="4" borderId="7" xfId="1" applyNumberFormat="1" applyBorder="1" applyAlignment="1">
      <alignment horizontal="center" vertical="center"/>
    </xf>
    <xf numFmtId="164" fontId="16" fillId="3" borderId="13" xfId="2" applyNumberFormat="1" applyBorder="1" applyAlignment="1">
      <alignment horizontal="center" vertical="center"/>
    </xf>
    <xf numFmtId="10" fontId="16" fillId="3" borderId="13" xfId="2" applyNumberFormat="1" applyBorder="1" applyAlignment="1">
      <alignment horizontal="center" vertical="center"/>
    </xf>
    <xf numFmtId="164" fontId="16" fillId="3" borderId="11" xfId="2" applyNumberFormat="1" applyBorder="1" applyAlignment="1">
      <alignment horizontal="center" vertical="center"/>
    </xf>
    <xf numFmtId="164" fontId="16" fillId="3" borderId="9" xfId="2" applyNumberFormat="1" applyBorder="1" applyAlignment="1">
      <alignment horizontal="center" vertical="center"/>
    </xf>
    <xf numFmtId="0" fontId="18" fillId="5" borderId="10" xfId="0" applyFont="1" applyFill="1" applyBorder="1" applyAlignment="1">
      <alignment horizontal="left"/>
    </xf>
    <xf numFmtId="0" fontId="18" fillId="5" borderId="11" xfId="0" applyFont="1" applyFill="1" applyBorder="1" applyAlignment="1">
      <alignment horizontal="center"/>
    </xf>
    <xf numFmtId="0" fontId="19" fillId="4" borderId="1" xfId="1" applyFont="1"/>
    <xf numFmtId="0" fontId="20" fillId="3" borderId="1" xfId="2" applyFont="1"/>
    <xf numFmtId="0" fontId="21" fillId="7" borderId="0" xfId="0" applyFont="1" applyFill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7" borderId="12" xfId="0" applyFont="1" applyFill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23" fillId="0" borderId="0" xfId="0" applyFont="1" applyAlignment="1">
      <alignment vertical="top"/>
    </xf>
    <xf numFmtId="0" fontId="13" fillId="7" borderId="17" xfId="0" applyFont="1" applyFill="1" applyBorder="1" applyAlignment="1">
      <alignment vertical="center"/>
    </xf>
    <xf numFmtId="164" fontId="16" fillId="3" borderId="18" xfId="2" applyNumberFormat="1" applyBorder="1" applyAlignment="1">
      <alignment horizontal="center" vertical="center"/>
    </xf>
    <xf numFmtId="164" fontId="16" fillId="3" borderId="19" xfId="2" applyNumberFormat="1" applyBorder="1" applyAlignment="1">
      <alignment horizontal="center" vertical="center"/>
    </xf>
    <xf numFmtId="0" fontId="13" fillId="7" borderId="4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164" fontId="11" fillId="2" borderId="6" xfId="0" applyNumberFormat="1" applyFont="1" applyFill="1" applyBorder="1" applyAlignment="1">
      <alignment horizontal="left" vertical="center"/>
    </xf>
    <xf numFmtId="164" fontId="11" fillId="2" borderId="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5" fillId="2" borderId="2" xfId="0" applyNumberFormat="1" applyFont="1" applyFill="1" applyBorder="1" applyAlignment="1">
      <alignment horizontal="left" vertical="center"/>
    </xf>
    <xf numFmtId="164" fontId="5" fillId="2" borderId="3" xfId="0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</cellXfs>
  <cellStyles count="3">
    <cellStyle name="Calculation" xfId="2" builtinId="22"/>
    <cellStyle name="Input" xfId="1" builtinId="20" customBuiltin="1"/>
    <cellStyle name="Normal" xfId="0" builtinId="0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339A"/>
      <color rgb="FFFFE0C1"/>
      <color rgb="FF339966"/>
      <color rgb="FF0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133349</xdr:rowOff>
    </xdr:from>
    <xdr:to>
      <xdr:col>2</xdr:col>
      <xdr:colOff>3333750</xdr:colOff>
      <xdr:row>75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AF227C-93D9-2EB3-B0A6-57FDA071ADA8}"/>
            </a:ext>
          </a:extLst>
        </xdr:cNvPr>
        <xdr:cNvSpPr txBox="1"/>
      </xdr:nvSpPr>
      <xdr:spPr>
        <a:xfrm>
          <a:off x="266700" y="14239874"/>
          <a:ext cx="7067550" cy="3514726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>
              <a:solidFill>
                <a:srgbClr val="002060"/>
              </a:solidFill>
              <a:latin typeface="Aptos" panose="020B0004020202020204" pitchFamily="34" charset="0"/>
            </a:rPr>
            <a:t>Notes for Applicants</a:t>
          </a:r>
        </a:p>
        <a:p>
          <a:r>
            <a:rPr lang="en-AU" sz="1200">
              <a:latin typeface="Aptos" panose="020B0004020202020204" pitchFamily="34" charset="0"/>
            </a:rPr>
            <a:t>-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We recommend that you ask your solar installer to provide their quote in this format.</a:t>
          </a:r>
        </a:p>
        <a:p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 Prices </a:t>
          </a:r>
          <a:r>
            <a:rPr lang="en-AU" sz="1200" b="0" i="0" u="sng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must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exclude GST.</a:t>
          </a:r>
        </a:p>
        <a:p>
          <a:pPr lvl="1" algn="l"/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If your price includes GST, divide the total by 1.1 to get the “ex GST” amount.</a:t>
          </a:r>
        </a:p>
        <a:p>
          <a:pPr lvl="1"/>
          <a:r>
            <a:rPr lang="en-AU" sz="1200" b="1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Example:</a:t>
          </a:r>
          <a:b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Price including GST = $11,000</a:t>
          </a:r>
          <a:b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$11,000 ÷ 1.1 = </a:t>
          </a:r>
          <a:r>
            <a:rPr lang="en-AU" sz="1200" b="1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$10,000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(ex GST)</a:t>
          </a:r>
        </a:p>
        <a:p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total enabling works must be ≤10% of eligible total project cost (ex-GST).</a:t>
          </a:r>
        </a:p>
        <a:p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STC rebate value must be deducted from your final quote before applying for SoAR funding.</a:t>
          </a:r>
        </a:p>
        <a:p>
          <a:pPr lvl="1"/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STC rebate must be applied to </a:t>
          </a:r>
          <a:r>
            <a:rPr lang="en-AU" sz="1200" b="1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Total Project Cost including GST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as per ATO ruling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(refer row 37-44 above).</a:t>
          </a:r>
        </a:p>
        <a:p>
          <a:pPr lvl="2"/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We began with adding GST (row 39) to the total project cost (row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37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)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and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then subtracted the STC rebate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(row 40) to arrive to the Total Project Cost including GST (row 41)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.</a:t>
          </a:r>
        </a:p>
        <a:p>
          <a:pPr lvl="2"/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Finally, we removed GST to arrive at the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SoAR Eligible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Total Project Cost exclusive of GST (row 42), which is the basis for a 50/50 contribution split between the Department and the owners’ corporation (row 43 and 44).</a:t>
          </a:r>
        </a:p>
        <a:p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AU" sz="1200" b="0" i="0" u="none" strike="noStrike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U" sz="1200" b="0" i="0" u="none" strike="noStrike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Ineligible items can remain in the quote but must be costed separately and paid for by the applicant.</a:t>
          </a:r>
        </a:p>
        <a:p>
          <a:endParaRPr lang="en-AU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36"/>
  <sheetViews>
    <sheetView showGridLines="0" tabSelected="1" topLeftCell="A21" workbookViewId="0">
      <selection activeCell="F44" sqref="F44"/>
    </sheetView>
  </sheetViews>
  <sheetFormatPr defaultColWidth="12.5703125" defaultRowHeight="15.75" customHeight="1" x14ac:dyDescent="0.2"/>
  <cols>
    <col min="1" max="1" width="4" customWidth="1"/>
    <col min="2" max="2" width="56" customWidth="1"/>
    <col min="3" max="3" width="51" customWidth="1"/>
    <col min="4" max="4" width="4.28515625" customWidth="1"/>
  </cols>
  <sheetData>
    <row r="1" spans="1:25" ht="22.5" x14ac:dyDescent="0.4">
      <c r="A1" s="1"/>
      <c r="B1" s="5"/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3.25" x14ac:dyDescent="0.4">
      <c r="A2" s="1"/>
      <c r="B2" s="55" t="s">
        <v>24</v>
      </c>
      <c r="C2" s="5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3.25" x14ac:dyDescent="0.4">
      <c r="A3" s="1"/>
      <c r="B3" s="6"/>
      <c r="C3" s="11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3.25" x14ac:dyDescent="0.4">
      <c r="A4" s="1"/>
      <c r="B4" s="6"/>
      <c r="C4" s="11" t="s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3.25" x14ac:dyDescent="0.4">
      <c r="A5" s="1"/>
      <c r="B5" s="6"/>
      <c r="C5" s="11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3.25" customHeight="1" x14ac:dyDescent="0.3">
      <c r="A6" s="2"/>
      <c r="B6" s="7"/>
      <c r="C6" s="11" t="s">
        <v>23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1.25" customHeight="1" x14ac:dyDescent="0.3">
      <c r="A7" s="2"/>
      <c r="B7" s="7"/>
      <c r="C7" s="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4.75" customHeight="1" x14ac:dyDescent="0.3">
      <c r="A8" s="2"/>
      <c r="B8" s="46" t="s">
        <v>42</v>
      </c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s="44" customFormat="1" ht="27" customHeight="1" thickBot="1" x14ac:dyDescent="0.35">
      <c r="A9" s="43"/>
      <c r="B9" s="47" t="s">
        <v>41</v>
      </c>
      <c r="C9" s="45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21.75" thickBot="1" x14ac:dyDescent="0.35">
      <c r="A10" s="3"/>
      <c r="B10" s="57" t="s">
        <v>27</v>
      </c>
      <c r="C10" s="5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3">
      <c r="A11" s="3"/>
      <c r="B11" s="21" t="s">
        <v>4</v>
      </c>
      <c r="C11" s="22" t="s">
        <v>22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.75" customHeight="1" x14ac:dyDescent="0.3">
      <c r="A12" s="3"/>
      <c r="B12" s="29" t="s">
        <v>25</v>
      </c>
      <c r="C12" s="15">
        <v>19028.099999999999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8.75" customHeight="1" x14ac:dyDescent="0.3">
      <c r="A13" s="3"/>
      <c r="B13" s="29" t="s">
        <v>1</v>
      </c>
      <c r="C13" s="15">
        <v>9545.4599999999991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.75" customHeight="1" x14ac:dyDescent="0.3">
      <c r="A14" s="3"/>
      <c r="B14" s="29" t="s">
        <v>36</v>
      </c>
      <c r="C14" s="15">
        <v>50454.54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75" customHeight="1" x14ac:dyDescent="0.3">
      <c r="A15" s="3"/>
      <c r="B15" s="29" t="s">
        <v>5</v>
      </c>
      <c r="C15" s="15">
        <v>8181.82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.75" customHeight="1" x14ac:dyDescent="0.3">
      <c r="A16" s="3"/>
      <c r="B16" s="29" t="s">
        <v>7</v>
      </c>
      <c r="C16" s="15">
        <v>3972.73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3">
      <c r="A17" s="3"/>
      <c r="B17" s="29" t="s">
        <v>8</v>
      </c>
      <c r="C17" s="15">
        <v>23223.200000000001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.75" customHeight="1" x14ac:dyDescent="0.3">
      <c r="A18" s="3"/>
      <c r="B18" s="29" t="s">
        <v>9</v>
      </c>
      <c r="C18" s="15">
        <v>500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.75" customHeight="1" x14ac:dyDescent="0.3">
      <c r="A19" s="3"/>
      <c r="B19" s="29" t="s">
        <v>6</v>
      </c>
      <c r="C19" s="15">
        <v>5000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75" customHeight="1" x14ac:dyDescent="0.3">
      <c r="A20" s="3"/>
      <c r="B20" s="29" t="s">
        <v>37</v>
      </c>
      <c r="C20" s="15">
        <v>1818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.75" customHeight="1" x14ac:dyDescent="0.3">
      <c r="A21" s="3"/>
      <c r="B21" s="29" t="s">
        <v>40</v>
      </c>
      <c r="C21" s="15">
        <v>1200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.75" customHeight="1" x14ac:dyDescent="0.3">
      <c r="A22" s="3"/>
      <c r="B22" s="30" t="s">
        <v>30</v>
      </c>
      <c r="C22" s="15"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.75" customHeight="1" thickBot="1" x14ac:dyDescent="0.35">
      <c r="A23" s="3"/>
      <c r="B23" s="31" t="s">
        <v>30</v>
      </c>
      <c r="C23" s="14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75" customHeight="1" thickBot="1" x14ac:dyDescent="0.35">
      <c r="A24" s="3"/>
      <c r="B24" s="51" t="s">
        <v>15</v>
      </c>
      <c r="C24" s="12">
        <f>SUM(C12:C23)</f>
        <v>122923.85</v>
      </c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1.25" customHeight="1" thickBot="1" x14ac:dyDescent="0.35">
      <c r="B25" s="33"/>
      <c r="C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1" customHeight="1" thickBot="1" x14ac:dyDescent="0.35">
      <c r="A26" s="3"/>
      <c r="B26" s="57" t="s">
        <v>28</v>
      </c>
      <c r="C26" s="5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3">
      <c r="A27" s="3"/>
      <c r="B27" s="34" t="s">
        <v>4</v>
      </c>
      <c r="C27" s="35" t="s">
        <v>22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.75" customHeight="1" x14ac:dyDescent="0.3">
      <c r="A28" s="3"/>
      <c r="B28" s="29" t="s">
        <v>10</v>
      </c>
      <c r="C28" s="15">
        <v>7418.82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75" customHeight="1" x14ac:dyDescent="0.3">
      <c r="A29" s="3"/>
      <c r="B29" s="29" t="s">
        <v>31</v>
      </c>
      <c r="C29" s="15">
        <v>1800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75" customHeight="1" x14ac:dyDescent="0.3">
      <c r="A30" s="3"/>
      <c r="B30" s="30" t="s">
        <v>29</v>
      </c>
      <c r="C30" s="15"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.75" customHeight="1" thickBot="1" x14ac:dyDescent="0.35">
      <c r="A31" s="3"/>
      <c r="B31" s="36" t="s">
        <v>29</v>
      </c>
      <c r="C31" s="16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.75" customHeight="1" thickBot="1" x14ac:dyDescent="0.35">
      <c r="A32" s="3"/>
      <c r="B32" s="51" t="s">
        <v>16</v>
      </c>
      <c r="C32" s="13">
        <f>SUM(C28:C31)</f>
        <v>9218.82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.75" customHeight="1" thickBot="1" x14ac:dyDescent="0.25">
      <c r="B33" s="33"/>
      <c r="C33" s="33"/>
    </row>
    <row r="34" spans="1:25" ht="18.75" customHeight="1" thickBot="1" x14ac:dyDescent="0.35">
      <c r="A34" s="3"/>
      <c r="B34" s="61" t="s">
        <v>26</v>
      </c>
      <c r="C34" s="6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.75" customHeight="1" x14ac:dyDescent="0.3">
      <c r="A35" s="3"/>
      <c r="B35" s="34" t="s">
        <v>4</v>
      </c>
      <c r="C35" s="35" t="s">
        <v>22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8.75" customHeight="1" x14ac:dyDescent="0.3">
      <c r="A36" s="3"/>
      <c r="B36" s="38" t="s">
        <v>38</v>
      </c>
      <c r="C36" s="17">
        <f>C24+C32</f>
        <v>132142.67000000001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.75" customHeight="1" x14ac:dyDescent="0.3">
      <c r="A37" s="3"/>
      <c r="B37" s="38" t="s">
        <v>17</v>
      </c>
      <c r="C37" s="18">
        <f>(C32/C36)</f>
        <v>6.9764142044352509E-2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.75" customHeight="1" x14ac:dyDescent="0.3">
      <c r="A38" s="3"/>
      <c r="B38" s="39" t="s">
        <v>43</v>
      </c>
      <c r="C38" s="17">
        <f>C36*0.1</f>
        <v>13214.267000000002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.75" customHeight="1" thickBot="1" x14ac:dyDescent="0.35">
      <c r="A39" s="3"/>
      <c r="B39" s="37" t="s">
        <v>44</v>
      </c>
      <c r="C39" s="14">
        <v>-24568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3">
      <c r="A40" s="3"/>
      <c r="B40" s="38" t="s">
        <v>45</v>
      </c>
      <c r="C40" s="19">
        <f>C36+C38+C39</f>
        <v>120788.93700000001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3">
      <c r="A41" s="3"/>
      <c r="B41" s="48" t="s">
        <v>46</v>
      </c>
      <c r="C41" s="49">
        <f>C40-C38</f>
        <v>107574.67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3">
      <c r="A42" s="3"/>
      <c r="B42" s="40" t="s">
        <v>19</v>
      </c>
      <c r="C42" s="17">
        <f>C41*0.5</f>
        <v>53787.334999999999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" customHeight="1" thickBot="1" x14ac:dyDescent="0.25">
      <c r="B43" s="41" t="s">
        <v>20</v>
      </c>
      <c r="C43" s="50">
        <f>C41*0.5</f>
        <v>53787.334999999999</v>
      </c>
    </row>
    <row r="44" spans="1:25" ht="21" customHeight="1" thickBot="1" x14ac:dyDescent="0.35">
      <c r="A44" s="3"/>
      <c r="B44" s="33"/>
      <c r="C44" s="3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.75" customHeight="1" thickBot="1" x14ac:dyDescent="0.35">
      <c r="A45" s="3"/>
      <c r="B45" s="59" t="s">
        <v>11</v>
      </c>
      <c r="C45" s="6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.75" customHeight="1" x14ac:dyDescent="0.3">
      <c r="A46" s="3"/>
      <c r="B46" s="34" t="s">
        <v>4</v>
      </c>
      <c r="C46" s="35" t="s">
        <v>22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.75" customHeight="1" x14ac:dyDescent="0.3">
      <c r="A47" s="3"/>
      <c r="B47" s="29" t="s">
        <v>12</v>
      </c>
      <c r="C47" s="15">
        <v>600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.75" customHeight="1" x14ac:dyDescent="0.3">
      <c r="A48" s="3"/>
      <c r="B48" s="29" t="s">
        <v>39</v>
      </c>
      <c r="C48" s="15">
        <v>500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.75" customHeight="1" x14ac:dyDescent="0.3">
      <c r="A49" s="3"/>
      <c r="B49" s="29" t="s">
        <v>13</v>
      </c>
      <c r="C49" s="15">
        <v>1200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.75" customHeight="1" x14ac:dyDescent="0.3">
      <c r="A50" s="3"/>
      <c r="B50" s="29" t="s">
        <v>14</v>
      </c>
      <c r="C50" s="15">
        <v>5500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.75" customHeight="1" x14ac:dyDescent="0.3">
      <c r="A51" s="3"/>
      <c r="B51" s="30" t="s">
        <v>29</v>
      </c>
      <c r="C51" s="15"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.75" customHeight="1" x14ac:dyDescent="0.3">
      <c r="A52" s="3"/>
      <c r="B52" s="30" t="s">
        <v>29</v>
      </c>
      <c r="C52" s="15">
        <v>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.75" customHeight="1" x14ac:dyDescent="0.3">
      <c r="A53" s="3"/>
      <c r="B53" s="30" t="s">
        <v>29</v>
      </c>
      <c r="C53" s="15">
        <v>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.75" customHeight="1" x14ac:dyDescent="0.3">
      <c r="A54" s="3"/>
      <c r="B54" s="30" t="s">
        <v>29</v>
      </c>
      <c r="C54" s="15">
        <v>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9.5" customHeight="1" thickBot="1" x14ac:dyDescent="0.35">
      <c r="A55" s="3"/>
      <c r="B55" s="42" t="s">
        <v>18</v>
      </c>
      <c r="C55" s="20">
        <f>SUM(C47:C54)</f>
        <v>7800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7.5" customHeight="1" thickBot="1" x14ac:dyDescent="0.35">
      <c r="A56" s="3"/>
      <c r="B56" s="53"/>
      <c r="C56" s="5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.5" customHeight="1" thickBot="1" x14ac:dyDescent="0.35">
      <c r="A57" s="2"/>
      <c r="B57" s="32" t="s">
        <v>21</v>
      </c>
      <c r="C57" s="13">
        <f>C43+C55</f>
        <v>61587.334999999999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x14ac:dyDescent="0.3">
      <c r="A58" s="2"/>
      <c r="B58" s="7"/>
      <c r="C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.75" x14ac:dyDescent="0.3">
      <c r="A59" s="2"/>
      <c r="B59" s="9"/>
      <c r="C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">
      <c r="A60" s="2"/>
      <c r="B60" s="52"/>
      <c r="C60" s="5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">
      <c r="A61" s="2"/>
      <c r="B61" s="52"/>
      <c r="C61" s="5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">
      <c r="A62" s="2"/>
      <c r="B62" s="52"/>
      <c r="C62" s="5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">
      <c r="A63" s="2"/>
      <c r="B63" s="52"/>
      <c r="C63" s="5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">
      <c r="A64" s="2"/>
      <c r="B64" s="52"/>
      <c r="C64" s="5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">
      <c r="A65" s="2"/>
      <c r="B65" s="52"/>
      <c r="C65" s="5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.75" x14ac:dyDescent="0.3">
      <c r="A77" s="2"/>
      <c r="B77" s="9" t="s">
        <v>32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">
      <c r="A78" s="2"/>
      <c r="B78" s="23" t="s">
        <v>33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">
      <c r="A79" s="2"/>
      <c r="B79" s="24" t="s">
        <v>34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">
      <c r="A80" s="28"/>
      <c r="B80" s="25" t="s">
        <v>35</v>
      </c>
      <c r="C80" s="2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x14ac:dyDescent="0.3">
      <c r="A81" s="2"/>
      <c r="B81" s="2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 spans="1:25" ht="15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 spans="1:25" ht="15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 spans="1:25" ht="15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 spans="1:25" ht="15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 spans="1:25" ht="15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 spans="1:25" ht="15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 spans="1:25" ht="15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 spans="1:25" ht="15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 spans="1:25" ht="15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 spans="1:25" ht="15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 spans="1:25" ht="15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 spans="1:25" ht="15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 spans="1:25" ht="15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 spans="1:25" ht="15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 spans="1:25" ht="15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 spans="1:25" ht="15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 spans="1:25" ht="15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 spans="1:25" ht="15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 spans="1:25" ht="15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 spans="1:25" ht="15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 spans="1:25" ht="15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 spans="1:25" ht="15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 spans="1:25" ht="15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 spans="1:25" ht="15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 spans="1:25" ht="15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 spans="1:25" ht="15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 spans="1:25" ht="15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 spans="1:25" ht="15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 spans="1:25" ht="15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 spans="1:25" ht="15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 spans="1:25" ht="15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 spans="1:25" ht="15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 spans="1:25" ht="15.75" customHeight="1" x14ac:dyDescent="0.3">
      <c r="B1036" s="2"/>
      <c r="C1036" s="2"/>
    </row>
  </sheetData>
  <mergeCells count="12">
    <mergeCell ref="B65:C65"/>
    <mergeCell ref="B56:C56"/>
    <mergeCell ref="B2:C2"/>
    <mergeCell ref="B26:C26"/>
    <mergeCell ref="B45:C45"/>
    <mergeCell ref="B10:C10"/>
    <mergeCell ref="B60:C60"/>
    <mergeCell ref="B61:C61"/>
    <mergeCell ref="B63:C63"/>
    <mergeCell ref="B62:C62"/>
    <mergeCell ref="B64:C64"/>
    <mergeCell ref="B34:C34"/>
  </mergeCells>
  <conditionalFormatting sqref="C37">
    <cfRule type="cellIs" dxfId="1" priority="2" operator="greaterThan">
      <formula>0.1</formula>
    </cfRule>
  </conditionalFormatting>
  <conditionalFormatting sqref="C42:C43">
    <cfRule type="cellIs" dxfId="0" priority="1" operator="greaterThan">
      <formula>150000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SoAR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Rafita Hossain Riha</dc:creator>
  <cp:lastModifiedBy>Rafita Hossain Riha</cp:lastModifiedBy>
  <dcterms:created xsi:type="dcterms:W3CDTF">2025-07-15T00:24:40Z</dcterms:created>
  <dcterms:modified xsi:type="dcterms:W3CDTF">2025-09-01T05:24:01Z</dcterms:modified>
</cp:coreProperties>
</file>