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Hinchcg\Desktop\"/>
    </mc:Choice>
  </mc:AlternateContent>
  <xr:revisionPtr revIDLastSave="0" documentId="13_ncr:1_{8A7BBC77-3D05-4236-BA42-7F418270371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Instructions" sheetId="1" r:id="rId1"/>
    <sheet name="Sample SoAR Quote" sheetId="2" r:id="rId2"/>
    <sheet name="Sample SoAR Boost Quote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6" i="3" l="1"/>
  <c r="C33" i="3"/>
  <c r="C24" i="3"/>
  <c r="C37" i="3" s="1"/>
  <c r="C56" i="2"/>
  <c r="C33" i="2"/>
  <c r="C24" i="2"/>
  <c r="C37" i="2" s="1"/>
  <c r="A10" i="1"/>
  <c r="C39" i="2" l="1"/>
  <c r="C41" i="2" s="1"/>
  <c r="C42" i="2" s="1"/>
  <c r="C38" i="2"/>
  <c r="C39" i="3"/>
  <c r="C41" i="3" s="1"/>
  <c r="C42" i="3" s="1"/>
  <c r="C38" i="3"/>
  <c r="C44" i="3" l="1"/>
  <c r="C58" i="3" s="1"/>
  <c r="C43" i="3"/>
  <c r="C44" i="2"/>
  <c r="C58" i="2" s="1"/>
  <c r="C43" i="2"/>
</calcChain>
</file>

<file path=xl/sharedStrings.xml><?xml version="1.0" encoding="utf-8"?>
<sst xmlns="http://schemas.openxmlformats.org/spreadsheetml/2006/main" count="128" uniqueCount="60">
  <si>
    <t>NSW Government
Solar for Apartment Residents Programs</t>
  </si>
  <si>
    <t>Select the program for this quote workbook</t>
  </si>
  <si>
    <t>Program:</t>
  </si>
  <si>
    <t>Solar for Apartment Residents (SoAR)</t>
  </si>
  <si>
    <t>Step 1</t>
  </si>
  <si>
    <r>
      <rPr>
        <sz val="10"/>
        <color rgb="FF000000"/>
        <rFont val="Arial"/>
        <scheme val="minor"/>
      </rPr>
      <t xml:space="preserve">Choose </t>
    </r>
    <r>
      <rPr>
        <b/>
        <sz val="10"/>
        <color rgb="FF000000"/>
        <rFont val="Arial"/>
        <scheme val="minor"/>
      </rPr>
      <t xml:space="preserve">SoAR </t>
    </r>
    <r>
      <rPr>
        <sz val="10"/>
        <color rgb="FF000000"/>
        <rFont val="Arial"/>
        <scheme val="minor"/>
      </rPr>
      <t xml:space="preserve">or </t>
    </r>
    <r>
      <rPr>
        <b/>
        <sz val="10"/>
        <color rgb="FF000000"/>
        <rFont val="Arial"/>
        <scheme val="minor"/>
      </rPr>
      <t>SoAR Boost</t>
    </r>
    <r>
      <rPr>
        <sz val="10"/>
        <color rgb="FF000000"/>
        <rFont val="Arial"/>
        <scheme val="minor"/>
      </rPr>
      <t xml:space="preserve"> from the dropdown.</t>
    </r>
  </si>
  <si>
    <t>Step 2</t>
  </si>
  <si>
    <t>Click the link below to open the correct quote template.</t>
  </si>
  <si>
    <t>Sample SoAR Quote</t>
  </si>
  <si>
    <t>[Applicant Name]</t>
  </si>
  <si>
    <t>[Address]</t>
  </si>
  <si>
    <t>[Quote Prepared by (Retailer)]</t>
  </si>
  <si>
    <t>[Retailer ABN]</t>
  </si>
  <si>
    <t>IMPORTANT – All amounts must be entered EXCLUDING GST.</t>
  </si>
  <si>
    <t>GST will be removed before assessment. Amounts entered including GST may result in application delays or rejection.</t>
  </si>
  <si>
    <t>Eligible Items</t>
  </si>
  <si>
    <t>Item Description</t>
  </si>
  <si>
    <t>Amount (ex GST)</t>
  </si>
  <si>
    <t>Solar Panels</t>
  </si>
  <si>
    <t>Inverters</t>
  </si>
  <si>
    <t>SolShare Splitters</t>
  </si>
  <si>
    <t>Grid Protection Unit</t>
  </si>
  <si>
    <t>Balance of System (cables, racking, isolators)</t>
  </si>
  <si>
    <t>Installation &amp; Labour</t>
  </si>
  <si>
    <t>Temporary Edge Protection/Safety Equipment</t>
  </si>
  <si>
    <t>Structural Engineering Report</t>
  </si>
  <si>
    <t>DNSP Connection Application</t>
  </si>
  <si>
    <t>PV Monitoring System</t>
  </si>
  <si>
    <t>Other...</t>
  </si>
  <si>
    <t>Subtotal (Eligible Items)</t>
  </si>
  <si>
    <t>Eligible Enabling Works</t>
  </si>
  <si>
    <t>Metering upgrade</t>
  </si>
  <si>
    <t>Installation access equipment (e.g. crane, EWP)</t>
  </si>
  <si>
    <t>Permanent roof safety access equipment</t>
  </si>
  <si>
    <t>Other…</t>
  </si>
  <si>
    <t>Subtotal (Enabling Works)</t>
  </si>
  <si>
    <t>Summary</t>
  </si>
  <si>
    <t>Total Project Cost (pre-STC rebate)</t>
  </si>
  <si>
    <t>Percentage of Enabling Works</t>
  </si>
  <si>
    <t>GST</t>
  </si>
  <si>
    <t>STC Rebate (XXX STCs @ $XX / certificate)</t>
  </si>
  <si>
    <t>Total Project Cost (post-STC rebate) including GST</t>
  </si>
  <si>
    <t>SoAR Eligible Total Project Cost excluding GST</t>
  </si>
  <si>
    <t>SoAR Eligible Grant Contribution (50%)</t>
  </si>
  <si>
    <t>SoAR Eligible Applicant Contribution (50%)</t>
  </si>
  <si>
    <t>Ineligible Items for SoAR program</t>
  </si>
  <si>
    <t>Extended Warranty (Inverter)</t>
  </si>
  <si>
    <t>Wireless router</t>
  </si>
  <si>
    <t>Loan Establishment Fee or Interest</t>
  </si>
  <si>
    <t>Battery Storage System</t>
  </si>
  <si>
    <t>Subtotal (Ineligible Items)</t>
  </si>
  <si>
    <t>Total Applicant Out-of-Pocket (incl ineligible items)</t>
  </si>
  <si>
    <t>Cell Types</t>
  </si>
  <si>
    <t>Input (edit this cell)</t>
  </si>
  <si>
    <t>Calculation (do not edit this cell)</t>
  </si>
  <si>
    <t>Item required for SoAR application form</t>
  </si>
  <si>
    <t>Sample SoAR Boost Quote</t>
  </si>
  <si>
    <t>Percentage of Enabling Works (Max 20%)</t>
  </si>
  <si>
    <t>SoAR Eligible Grant Contribution (80%)</t>
  </si>
  <si>
    <t>SoAR Eligible Applicant Contribution (20%)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</si>
</sst>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1" x14ac:knownFonts="1">
    <font>
      <sz val="10"/>
      <color rgb="FF000000"/>
      <name val="Arial"/>
      <scheme val="minor"/>
    </font>
    <font>
      <sz val="15"/>
      <color theme="1"/>
      <name val="Montserrat"/>
    </font>
    <font>
      <sz val="10"/>
      <color theme="1"/>
      <name val="Montserrat"/>
    </font>
    <font>
      <sz val="10"/>
      <color rgb="FF000000"/>
      <name val="Montserrat"/>
    </font>
    <font>
      <sz val="10"/>
      <color rgb="FF000000"/>
      <name val="Aptos"/>
      <family val="2"/>
    </font>
    <font>
      <b/>
      <sz val="16"/>
      <color theme="2"/>
      <name val="Aptos"/>
      <family val="2"/>
    </font>
    <font>
      <sz val="15"/>
      <color theme="1"/>
      <name val="Aptos"/>
      <family val="2"/>
    </font>
    <font>
      <sz val="17"/>
      <color rgb="FF002060"/>
      <name val="Aptos"/>
      <family val="2"/>
    </font>
    <font>
      <sz val="17"/>
      <color theme="1"/>
      <name val="Aptos"/>
      <family val="2"/>
    </font>
    <font>
      <sz val="10"/>
      <color theme="1"/>
      <name val="Aptos"/>
      <family val="2"/>
    </font>
    <font>
      <b/>
      <sz val="12"/>
      <color theme="2"/>
      <name val="Aptos"/>
      <family val="2"/>
    </font>
    <font>
      <sz val="11"/>
      <color rgb="FF000000"/>
      <name val="Aptos"/>
      <family val="2"/>
    </font>
    <font>
      <b/>
      <sz val="11"/>
      <color rgb="FF000000"/>
      <name val="Aptos"/>
      <family val="2"/>
    </font>
    <font>
      <sz val="14"/>
      <color rgb="FF002060"/>
      <name val="Aptos"/>
      <family val="2"/>
    </font>
    <font>
      <sz val="11"/>
      <color rgb="FF3F3F76"/>
      <name val="Arial"/>
      <family val="2"/>
      <scheme val="minor"/>
    </font>
    <font>
      <b/>
      <sz val="11"/>
      <color rgb="FFFA7D00"/>
      <name val="Arial"/>
      <family val="2"/>
      <scheme val="minor"/>
    </font>
    <font>
      <i/>
      <sz val="11"/>
      <color rgb="FF000000"/>
      <name val="Aptos"/>
      <family val="2"/>
    </font>
    <font>
      <i/>
      <sz val="11"/>
      <name val="Aptos"/>
      <family val="2"/>
    </font>
    <font>
      <sz val="11"/>
      <color rgb="FF3F3F76"/>
      <name val="Aptos"/>
      <family val="2"/>
    </font>
    <font>
      <b/>
      <sz val="11"/>
      <color rgb="FFFA7D00"/>
      <name val="Aptos"/>
      <family val="2"/>
    </font>
    <font>
      <sz val="11"/>
      <color theme="1"/>
      <name val="Aptos"/>
      <family val="2"/>
    </font>
    <font>
      <i/>
      <sz val="10"/>
      <color theme="1"/>
      <name val="Montserrat"/>
    </font>
    <font>
      <i/>
      <sz val="10"/>
      <color rgb="FF000000"/>
      <name val="Arial"/>
      <family val="2"/>
      <scheme val="minor"/>
    </font>
    <font>
      <i/>
      <sz val="10"/>
      <color theme="1"/>
      <name val="Aptos"/>
      <family val="2"/>
    </font>
    <font>
      <b/>
      <sz val="10"/>
      <color rgb="FFFF0000"/>
      <name val="Arial"/>
      <family val="2"/>
      <scheme val="minor"/>
    </font>
    <font>
      <b/>
      <sz val="16"/>
      <color rgb="FFFFFFFF"/>
      <name val="Arial"/>
    </font>
    <font>
      <b/>
      <sz val="12"/>
      <color rgb="FF22272B"/>
      <name val="Arial"/>
    </font>
    <font>
      <b/>
      <sz val="10"/>
      <name val="Arial"/>
    </font>
    <font>
      <b/>
      <sz val="10"/>
      <color rgb="FF002664"/>
      <name val="Arial"/>
    </font>
    <font>
      <b/>
      <sz val="10"/>
      <color rgb="FFFFFFFF"/>
      <name val="Arial"/>
    </font>
    <font>
      <b/>
      <sz val="10"/>
      <color rgb="FF000000"/>
      <name val="Arial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2F2F2"/>
      </patternFill>
    </fill>
    <fill>
      <patternFill patternType="solid">
        <fgColor rgb="FFFFE0C1"/>
        <bgColor indexed="64"/>
      </patternFill>
    </fill>
    <fill>
      <patternFill patternType="solid">
        <fgColor theme="0" tint="-4.9989318521683403E-2"/>
        <bgColor rgb="FF08645A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2664"/>
      </patternFill>
    </fill>
    <fill>
      <patternFill patternType="solid">
        <fgColor rgb="FFEBEBEB"/>
      </patternFill>
    </fill>
    <fill>
      <patternFill patternType="solid">
        <fgColor rgb="FFDDEBF7"/>
      </patternFill>
    </fill>
    <fill>
      <patternFill patternType="solid">
        <fgColor rgb="FFD7153A"/>
      </patternFill>
    </fill>
  </fills>
  <borders count="2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34998626667073579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medium">
        <color indexed="64"/>
      </left>
      <right/>
      <top/>
      <bottom style="thin">
        <color theme="0" tint="-0.34998626667073579"/>
      </bottom>
      <diagonal/>
    </border>
    <border>
      <left/>
      <right style="medium">
        <color indexed="64"/>
      </right>
      <top/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rgb="FF002664"/>
      </bottom>
      <diagonal/>
    </border>
  </borders>
  <cellStyleXfs count="3">
    <xf numFmtId="0" fontId="0" fillId="0" borderId="0"/>
    <xf numFmtId="0" fontId="14" fillId="4" borderId="1"/>
    <xf numFmtId="0" fontId="15" fillId="3" borderId="1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2" fillId="0" borderId="0" xfId="0" applyNumberFormat="1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right"/>
    </xf>
    <xf numFmtId="0" fontId="13" fillId="0" borderId="0" xfId="0" applyFont="1"/>
    <xf numFmtId="0" fontId="4" fillId="0" borderId="0" xfId="0" applyFont="1"/>
    <xf numFmtId="0" fontId="14" fillId="4" borderId="1" xfId="1" applyAlignment="1">
      <alignment horizontal="right" vertical="center"/>
    </xf>
    <xf numFmtId="164" fontId="15" fillId="6" borderId="4" xfId="2" applyNumberFormat="1" applyFill="1" applyBorder="1" applyAlignment="1">
      <alignment horizontal="center" vertical="center"/>
    </xf>
    <xf numFmtId="164" fontId="15" fillId="3" borderId="4" xfId="2" applyNumberFormat="1" applyBorder="1" applyAlignment="1">
      <alignment horizontal="center" vertical="center"/>
    </xf>
    <xf numFmtId="164" fontId="14" fillId="4" borderId="8" xfId="1" applyNumberFormat="1" applyBorder="1" applyAlignment="1">
      <alignment horizontal="center" vertical="center"/>
    </xf>
    <xf numFmtId="164" fontId="14" fillId="4" borderId="12" xfId="1" applyNumberFormat="1" applyBorder="1" applyAlignment="1">
      <alignment horizontal="center" vertical="center"/>
    </xf>
    <xf numFmtId="164" fontId="14" fillId="4" borderId="6" xfId="1" applyNumberFormat="1" applyBorder="1" applyAlignment="1">
      <alignment horizontal="center" vertical="center"/>
    </xf>
    <xf numFmtId="164" fontId="15" fillId="3" borderId="12" xfId="2" applyNumberFormat="1" applyBorder="1" applyAlignment="1">
      <alignment horizontal="center" vertical="center"/>
    </xf>
    <xf numFmtId="10" fontId="15" fillId="3" borderId="12" xfId="2" applyNumberFormat="1" applyBorder="1" applyAlignment="1">
      <alignment horizontal="center" vertical="center"/>
    </xf>
    <xf numFmtId="164" fontId="15" fillId="3" borderId="10" xfId="2" applyNumberFormat="1" applyBorder="1" applyAlignment="1">
      <alignment horizontal="center" vertical="center"/>
    </xf>
    <xf numFmtId="164" fontId="15" fillId="3" borderId="8" xfId="2" applyNumberFormat="1" applyBorder="1" applyAlignment="1">
      <alignment horizontal="center" vertical="center"/>
    </xf>
    <xf numFmtId="0" fontId="17" fillId="5" borderId="9" xfId="0" applyFont="1" applyFill="1" applyBorder="1" applyAlignment="1">
      <alignment horizontal="left"/>
    </xf>
    <xf numFmtId="0" fontId="17" fillId="5" borderId="10" xfId="0" applyFont="1" applyFill="1" applyBorder="1" applyAlignment="1">
      <alignment horizontal="center"/>
    </xf>
    <xf numFmtId="0" fontId="18" fillId="4" borderId="1" xfId="1" applyFont="1"/>
    <xf numFmtId="0" fontId="19" fillId="3" borderId="1" xfId="2" applyFont="1"/>
    <xf numFmtId="0" fontId="20" fillId="7" borderId="0" xfId="0" applyFont="1" applyFill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11" fillId="0" borderId="11" xfId="0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7" fillId="5" borderId="9" xfId="0" applyFont="1" applyFill="1" applyBorder="1" applyAlignment="1">
      <alignment horizontal="left" vertical="center"/>
    </xf>
    <xf numFmtId="0" fontId="17" fillId="5" borderId="10" xfId="0" applyFont="1" applyFill="1" applyBorder="1" applyAlignment="1">
      <alignment horizontal="center" vertical="center"/>
    </xf>
    <xf numFmtId="0" fontId="11" fillId="0" borderId="5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7" borderId="11" xfId="0" applyFont="1" applyFill="1" applyBorder="1" applyAlignment="1">
      <alignment vertical="center"/>
    </xf>
    <xf numFmtId="0" fontId="12" fillId="7" borderId="7" xfId="0" applyFont="1" applyFill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right"/>
    </xf>
    <xf numFmtId="0" fontId="24" fillId="0" borderId="0" xfId="0" applyFont="1"/>
    <xf numFmtId="0" fontId="22" fillId="0" borderId="0" xfId="0" applyFont="1" applyAlignment="1">
      <alignment vertical="top"/>
    </xf>
    <xf numFmtId="0" fontId="12" fillId="7" borderId="16" xfId="0" applyFont="1" applyFill="1" applyBorder="1" applyAlignment="1">
      <alignment vertical="center"/>
    </xf>
    <xf numFmtId="164" fontId="15" fillId="3" borderId="17" xfId="2" applyNumberFormat="1" applyBorder="1" applyAlignment="1">
      <alignment horizontal="center" vertical="center"/>
    </xf>
    <xf numFmtId="164" fontId="15" fillId="3" borderId="18" xfId="2" applyNumberFormat="1" applyBorder="1" applyAlignment="1">
      <alignment horizontal="center" vertical="center"/>
    </xf>
    <xf numFmtId="0" fontId="12" fillId="7" borderId="3" xfId="0" applyFont="1" applyFill="1" applyBorder="1" applyAlignment="1">
      <alignment vertical="center"/>
    </xf>
    <xf numFmtId="0" fontId="26" fillId="9" borderId="22" xfId="0" applyFont="1" applyFill="1" applyBorder="1"/>
    <xf numFmtId="0" fontId="27" fillId="0" borderId="0" xfId="0" applyFont="1"/>
    <xf numFmtId="0" fontId="28" fillId="10" borderId="0" xfId="0" applyFont="1" applyFill="1"/>
    <xf numFmtId="0" fontId="29" fillId="11" borderId="0" xfId="0" applyFont="1" applyFill="1"/>
    <xf numFmtId="0" fontId="25" fillId="8" borderId="0" xfId="0" applyFont="1" applyFill="1" applyAlignment="1">
      <alignment horizontal="center" vertical="center" wrapText="1"/>
    </xf>
    <xf numFmtId="0" fontId="0" fillId="0" borderId="0" xfId="0"/>
    <xf numFmtId="0" fontId="11" fillId="0" borderId="0" xfId="0" applyFont="1" applyAlignment="1">
      <alignment horizontal="left"/>
    </xf>
    <xf numFmtId="164" fontId="5" fillId="2" borderId="20" xfId="0" applyNumberFormat="1" applyFont="1" applyFill="1" applyBorder="1" applyAlignment="1">
      <alignment horizontal="left" vertical="center"/>
    </xf>
    <xf numFmtId="0" fontId="0" fillId="0" borderId="2" xfId="0" applyBorder="1"/>
    <xf numFmtId="164" fontId="10" fillId="2" borderId="19" xfId="0" applyNumberFormat="1" applyFont="1" applyFill="1" applyBorder="1" applyAlignment="1">
      <alignment horizontal="left" vertical="center"/>
    </xf>
    <xf numFmtId="0" fontId="0" fillId="0" borderId="6" xfId="0" applyBorder="1"/>
    <xf numFmtId="164" fontId="5" fillId="2" borderId="21" xfId="0" applyNumberFormat="1" applyFont="1" applyFill="1" applyBorder="1" applyAlignment="1">
      <alignment horizontal="left" vertical="center"/>
    </xf>
    <xf numFmtId="0" fontId="0" fillId="0" borderId="4" xfId="0" applyBorder="1"/>
    <xf numFmtId="0" fontId="7" fillId="0" borderId="0" xfId="0" applyFont="1"/>
    <xf numFmtId="164" fontId="10" fillId="2" borderId="20" xfId="0" applyNumberFormat="1" applyFont="1" applyFill="1" applyBorder="1" applyAlignment="1">
      <alignment horizontal="left" vertical="center"/>
    </xf>
  </cellXfs>
  <cellStyles count="3">
    <cellStyle name="Calculation" xfId="2" builtinId="22"/>
    <cellStyle name="Input" xfId="1" builtinId="20"/>
    <cellStyle name="Normal" xfId="0" builtinId="0"/>
  </cellStyles>
  <dxfs count="4">
    <dxf>
      <fill>
        <patternFill>
          <bgColor rgb="FFFF0000"/>
        </patternFill>
      </fill>
    </dxf>
    <dxf>
      <font>
        <b/>
        <color rgb="FFFF0000"/>
      </font>
    </dxf>
    <dxf>
      <fill>
        <patternFill>
          <bgColor rgb="FFFF0000"/>
        </patternFill>
      </fill>
    </dxf>
    <dxf>
      <font>
        <b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A10" sqref="A10"/>
    </sheetView>
  </sheetViews>
  <sheetFormatPr defaultRowHeight="13.2" x14ac:dyDescent="0.25"/>
  <cols>
    <col min="1" max="4" width="35" customWidth="1"/>
  </cols>
  <sheetData>
    <row r="1" spans="1:4" ht="39.9" customHeight="1" x14ac:dyDescent="0.25">
      <c r="A1" s="56" t="s">
        <v>0</v>
      </c>
      <c r="B1" s="57"/>
      <c r="C1" s="57"/>
      <c r="D1" s="57"/>
    </row>
    <row r="3" spans="1:4" ht="15.6" x14ac:dyDescent="0.3">
      <c r="A3" s="52" t="s">
        <v>1</v>
      </c>
      <c r="B3" s="52"/>
    </row>
    <row r="5" spans="1:4" x14ac:dyDescent="0.25">
      <c r="A5" s="53" t="s">
        <v>2</v>
      </c>
      <c r="B5" s="54" t="s">
        <v>3</v>
      </c>
    </row>
    <row r="7" spans="1:4" x14ac:dyDescent="0.25">
      <c r="A7" t="s">
        <v>4</v>
      </c>
      <c r="B7" t="s">
        <v>5</v>
      </c>
    </row>
    <row r="8" spans="1:4" x14ac:dyDescent="0.25">
      <c r="A8" t="s">
        <v>6</v>
      </c>
      <c r="B8" t="s">
        <v>7</v>
      </c>
    </row>
    <row r="10" spans="1:4" x14ac:dyDescent="0.25">
      <c r="A10" s="55" t="str">
        <f>HYPERLINK(IF(B5="Solar for Apartment Residents (SoAR)","#'Sample SoAR Quote'!A1","#'Sample SoAR Boost Quote'!A1"),"Open selected quote template")</f>
        <v>Open selected quote template</v>
      </c>
    </row>
  </sheetData>
  <mergeCells count="1">
    <mergeCell ref="A1:D1"/>
  </mergeCells>
  <dataValidations count="1">
    <dataValidation type="list" sqref="B5" xr:uid="{00000000-0002-0000-0000-000000000000}">
      <formula1>"Solar for Apartment Residents (SoAR),Solar for Apartment Residents - Boost (SoAR Boost)"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Y1037"/>
  <sheetViews>
    <sheetView showGridLines="0" topLeftCell="A42" workbookViewId="0">
      <selection activeCell="F54" sqref="F54"/>
    </sheetView>
  </sheetViews>
  <sheetFormatPr defaultColWidth="12.5546875" defaultRowHeight="15.75" customHeight="1" x14ac:dyDescent="0.25"/>
  <cols>
    <col min="1" max="1" width="4" customWidth="1"/>
    <col min="2" max="2" width="56" customWidth="1"/>
    <col min="3" max="3" width="51" customWidth="1"/>
    <col min="4" max="4" width="4.33203125" customWidth="1"/>
  </cols>
  <sheetData>
    <row r="1" spans="1:25" ht="22.5" customHeight="1" x14ac:dyDescent="0.55000000000000004">
      <c r="A1" s="1"/>
      <c r="B1" s="5"/>
      <c r="C1" s="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3.25" customHeight="1" x14ac:dyDescent="0.55000000000000004">
      <c r="A2" s="1"/>
      <c r="B2" s="65" t="s">
        <v>8</v>
      </c>
      <c r="C2" s="57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3.25" customHeight="1" x14ac:dyDescent="0.55000000000000004">
      <c r="A3" s="1"/>
      <c r="B3" s="6"/>
      <c r="C3" s="11" t="s">
        <v>9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23.25" customHeight="1" x14ac:dyDescent="0.55000000000000004">
      <c r="A4" s="1"/>
      <c r="B4" s="6"/>
      <c r="C4" s="11" t="s">
        <v>10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23.25" customHeight="1" x14ac:dyDescent="0.55000000000000004">
      <c r="A5" s="1"/>
      <c r="B5" s="6"/>
      <c r="C5" s="11" t="s">
        <v>11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23.25" customHeight="1" x14ac:dyDescent="0.4">
      <c r="A6" s="2"/>
      <c r="B6" s="7"/>
      <c r="C6" s="11" t="s">
        <v>12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1.25" customHeight="1" x14ac:dyDescent="0.4">
      <c r="A7" s="2"/>
      <c r="B7" s="7"/>
      <c r="C7" s="8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24.75" customHeight="1" x14ac:dyDescent="0.4">
      <c r="A8" s="2"/>
      <c r="B8" s="46" t="s">
        <v>13</v>
      </c>
      <c r="C8" s="8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s="44" customFormat="1" ht="27" customHeight="1" thickBot="1" x14ac:dyDescent="0.45">
      <c r="A9" s="43"/>
      <c r="B9" s="47" t="s">
        <v>14</v>
      </c>
      <c r="C9" s="45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21.75" customHeight="1" thickBot="1" x14ac:dyDescent="0.45">
      <c r="A10" s="3"/>
      <c r="B10" s="59" t="s">
        <v>15</v>
      </c>
      <c r="C10" s="60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9.5" customHeight="1" x14ac:dyDescent="0.4">
      <c r="A11" s="3"/>
      <c r="B11" s="21" t="s">
        <v>16</v>
      </c>
      <c r="C11" s="22" t="s">
        <v>17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8.75" customHeight="1" x14ac:dyDescent="0.4">
      <c r="A12" s="3"/>
      <c r="B12" s="29" t="s">
        <v>18</v>
      </c>
      <c r="C12" s="15">
        <v>19028.099999999999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8.75" customHeight="1" x14ac:dyDescent="0.4">
      <c r="A13" s="3"/>
      <c r="B13" s="29" t="s">
        <v>19</v>
      </c>
      <c r="C13" s="15">
        <v>9545.4599999999991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8.75" customHeight="1" x14ac:dyDescent="0.4">
      <c r="A14" s="3"/>
      <c r="B14" s="29" t="s">
        <v>20</v>
      </c>
      <c r="C14" s="15">
        <v>50454.54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8.75" customHeight="1" x14ac:dyDescent="0.4">
      <c r="A15" s="3"/>
      <c r="B15" s="29" t="s">
        <v>21</v>
      </c>
      <c r="C15" s="15">
        <v>8181.82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8.75" customHeight="1" x14ac:dyDescent="0.4">
      <c r="A16" s="3"/>
      <c r="B16" s="29" t="s">
        <v>22</v>
      </c>
      <c r="C16" s="15">
        <v>3972.73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8.75" customHeight="1" x14ac:dyDescent="0.4">
      <c r="A17" s="3"/>
      <c r="B17" s="29" t="s">
        <v>23</v>
      </c>
      <c r="C17" s="15">
        <v>23223.200000000001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8.75" customHeight="1" x14ac:dyDescent="0.4">
      <c r="A18" s="3"/>
      <c r="B18" s="29" t="s">
        <v>24</v>
      </c>
      <c r="C18" s="15">
        <v>500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.75" customHeight="1" x14ac:dyDescent="0.4">
      <c r="A19" s="3"/>
      <c r="B19" s="29" t="s">
        <v>25</v>
      </c>
      <c r="C19" s="15">
        <v>5000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8.75" customHeight="1" x14ac:dyDescent="0.4">
      <c r="A20" s="3"/>
      <c r="B20" s="29" t="s">
        <v>26</v>
      </c>
      <c r="C20" s="15">
        <v>1818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8.75" customHeight="1" x14ac:dyDescent="0.4">
      <c r="A21" s="3"/>
      <c r="B21" s="29" t="s">
        <v>27</v>
      </c>
      <c r="C21" s="15">
        <v>1200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8.75" customHeight="1" x14ac:dyDescent="0.4">
      <c r="A22" s="3"/>
      <c r="B22" s="30" t="s">
        <v>28</v>
      </c>
      <c r="C22" s="15">
        <v>0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8.75" customHeight="1" thickBot="1" x14ac:dyDescent="0.45">
      <c r="A23" s="3"/>
      <c r="B23" s="31" t="s">
        <v>28</v>
      </c>
      <c r="C23" s="14">
        <v>0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8.75" customHeight="1" thickBot="1" x14ac:dyDescent="0.45">
      <c r="A24" s="3"/>
      <c r="B24" s="51" t="s">
        <v>29</v>
      </c>
      <c r="C24" s="12">
        <f>SUM(C12:C23)</f>
        <v>122923.85</v>
      </c>
      <c r="D24" s="4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1.25" customHeight="1" thickBot="1" x14ac:dyDescent="0.45">
      <c r="B25" s="33"/>
      <c r="C25" s="33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21" customHeight="1" thickBot="1" x14ac:dyDescent="0.45">
      <c r="A26" s="3"/>
      <c r="B26" s="59" t="s">
        <v>30</v>
      </c>
      <c r="C26" s="60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21" customHeight="1" x14ac:dyDescent="0.4">
      <c r="A27" s="3"/>
      <c r="B27" s="34" t="s">
        <v>16</v>
      </c>
      <c r="C27" s="35" t="s">
        <v>17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8.75" customHeight="1" x14ac:dyDescent="0.4">
      <c r="A28" s="3"/>
      <c r="B28" s="29" t="s">
        <v>31</v>
      </c>
      <c r="C28" s="15">
        <v>7418.82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8.75" customHeight="1" x14ac:dyDescent="0.4">
      <c r="A29" s="3"/>
      <c r="B29" s="29" t="s">
        <v>32</v>
      </c>
      <c r="C29" s="15">
        <v>2533.85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.75" customHeight="1" x14ac:dyDescent="0.4">
      <c r="A30" s="3"/>
      <c r="B30" s="29" t="s">
        <v>33</v>
      </c>
      <c r="C30" s="15">
        <v>1800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8.75" customHeight="1" x14ac:dyDescent="0.4">
      <c r="A31" s="3"/>
      <c r="B31" s="30" t="s">
        <v>34</v>
      </c>
      <c r="C31" s="15">
        <v>0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8.75" customHeight="1" thickBot="1" x14ac:dyDescent="0.45">
      <c r="A32" s="3"/>
      <c r="B32" s="36" t="s">
        <v>34</v>
      </c>
      <c r="C32" s="16">
        <v>0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8.75" customHeight="1" thickBot="1" x14ac:dyDescent="0.45">
      <c r="A33" s="3"/>
      <c r="B33" s="51" t="s">
        <v>35</v>
      </c>
      <c r="C33" s="13">
        <f>SUM(C28:C32)</f>
        <v>11752.67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8.75" customHeight="1" thickBot="1" x14ac:dyDescent="0.3">
      <c r="B34" s="33"/>
      <c r="C34" s="33"/>
    </row>
    <row r="35" spans="1:25" ht="18.75" customHeight="1" thickBot="1" x14ac:dyDescent="0.45">
      <c r="A35" s="3"/>
      <c r="B35" s="63" t="s">
        <v>36</v>
      </c>
      <c r="C35" s="64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8.75" customHeight="1" x14ac:dyDescent="0.4">
      <c r="A36" s="3"/>
      <c r="B36" s="34" t="s">
        <v>16</v>
      </c>
      <c r="C36" s="35" t="s">
        <v>17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8.75" customHeight="1" x14ac:dyDescent="0.4">
      <c r="A37" s="3"/>
      <c r="B37" s="38" t="s">
        <v>37</v>
      </c>
      <c r="C37" s="17">
        <f>C24+C33</f>
        <v>134676.52000000002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8.75" customHeight="1" x14ac:dyDescent="0.4">
      <c r="A38" s="3"/>
      <c r="B38" s="38" t="s">
        <v>38</v>
      </c>
      <c r="C38" s="18">
        <f>(C33/C37)</f>
        <v>8.7265916879943131E-2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8.75" customHeight="1" x14ac:dyDescent="0.4">
      <c r="A39" s="3"/>
      <c r="B39" s="39" t="s">
        <v>39</v>
      </c>
      <c r="C39" s="17">
        <f>C37*0.1</f>
        <v>13467.652000000002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8.75" customHeight="1" thickBot="1" x14ac:dyDescent="0.45">
      <c r="A40" s="3"/>
      <c r="B40" s="37" t="s">
        <v>40</v>
      </c>
      <c r="C40" s="14">
        <v>-24568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8" customHeight="1" x14ac:dyDescent="0.4">
      <c r="A41" s="3"/>
      <c r="B41" s="38" t="s">
        <v>41</v>
      </c>
      <c r="C41" s="19">
        <f>C37+C39+C40</f>
        <v>123576.17200000002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" customHeight="1" x14ac:dyDescent="0.4">
      <c r="A42" s="3"/>
      <c r="B42" s="48" t="s">
        <v>42</v>
      </c>
      <c r="C42" s="49">
        <f>C41-C39</f>
        <v>110108.52000000002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8" customHeight="1" x14ac:dyDescent="0.4">
      <c r="A43" s="3"/>
      <c r="B43" s="40" t="s">
        <v>43</v>
      </c>
      <c r="C43" s="17">
        <f>C42*0.5</f>
        <v>55054.260000000009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8" customHeight="1" thickBot="1" x14ac:dyDescent="0.3">
      <c r="B44" s="41" t="s">
        <v>44</v>
      </c>
      <c r="C44" s="50">
        <f>C42*0.5</f>
        <v>55054.260000000009</v>
      </c>
    </row>
    <row r="45" spans="1:25" ht="21" customHeight="1" thickBot="1" x14ac:dyDescent="0.45">
      <c r="A45" s="3"/>
      <c r="B45" s="33"/>
      <c r="C45" s="33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8.75" customHeight="1" thickBot="1" x14ac:dyDescent="0.45">
      <c r="A46" s="3"/>
      <c r="B46" s="66" t="s">
        <v>45</v>
      </c>
      <c r="C46" s="60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8.75" customHeight="1" x14ac:dyDescent="0.4">
      <c r="A47" s="3"/>
      <c r="B47" s="34" t="s">
        <v>16</v>
      </c>
      <c r="C47" s="35" t="s">
        <v>17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8.75" customHeight="1" x14ac:dyDescent="0.4">
      <c r="A48" s="3"/>
      <c r="B48" s="29" t="s">
        <v>46</v>
      </c>
      <c r="C48" s="15">
        <v>600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8.75" customHeight="1" x14ac:dyDescent="0.4">
      <c r="A49" s="3"/>
      <c r="B49" s="29" t="s">
        <v>47</v>
      </c>
      <c r="C49" s="15">
        <v>500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8.75" customHeight="1" x14ac:dyDescent="0.4">
      <c r="A50" s="3"/>
      <c r="B50" s="29" t="s">
        <v>48</v>
      </c>
      <c r="C50" s="15">
        <v>1200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8.75" customHeight="1" x14ac:dyDescent="0.4">
      <c r="A51" s="3"/>
      <c r="B51" s="29" t="s">
        <v>49</v>
      </c>
      <c r="C51" s="15">
        <v>5500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8.75" customHeight="1" x14ac:dyDescent="0.4">
      <c r="A52" s="3"/>
      <c r="B52" s="30" t="s">
        <v>34</v>
      </c>
      <c r="C52" s="15">
        <v>0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8.75" customHeight="1" x14ac:dyDescent="0.4">
      <c r="A53" s="3"/>
      <c r="B53" s="30" t="s">
        <v>34</v>
      </c>
      <c r="C53" s="15">
        <v>0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8.75" customHeight="1" x14ac:dyDescent="0.4">
      <c r="A54" s="3"/>
      <c r="B54" s="30" t="s">
        <v>34</v>
      </c>
      <c r="C54" s="15">
        <v>0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8.75" customHeight="1" x14ac:dyDescent="0.4">
      <c r="A55" s="3"/>
      <c r="B55" s="30" t="s">
        <v>34</v>
      </c>
      <c r="C55" s="15">
        <v>0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9.5" customHeight="1" thickBot="1" x14ac:dyDescent="0.45">
      <c r="A56" s="3"/>
      <c r="B56" s="42" t="s">
        <v>50</v>
      </c>
      <c r="C56" s="20">
        <f>SUM(C48:C55)</f>
        <v>7800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7.5" customHeight="1" thickBot="1" x14ac:dyDescent="0.45">
      <c r="A57" s="3"/>
      <c r="B57" s="61"/>
      <c r="C57" s="6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9.5" customHeight="1" thickBot="1" x14ac:dyDescent="0.45">
      <c r="A58" s="2"/>
      <c r="B58" s="32" t="s">
        <v>51</v>
      </c>
      <c r="C58" s="13">
        <f>C44+C56</f>
        <v>62854.260000000009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" customHeight="1" x14ac:dyDescent="0.4">
      <c r="A59" s="2"/>
      <c r="B59" s="7"/>
      <c r="C59" s="7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8.75" customHeight="1" x14ac:dyDescent="0.4">
      <c r="A60" s="2"/>
      <c r="B60" s="9"/>
      <c r="C60" s="10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6.2" x14ac:dyDescent="0.4">
      <c r="A61" s="2"/>
      <c r="B61" s="58"/>
      <c r="C61" s="57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6.2" x14ac:dyDescent="0.4">
      <c r="A62" s="2"/>
      <c r="B62" s="58"/>
      <c r="C62" s="57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6.2" x14ac:dyDescent="0.4">
      <c r="A63" s="2"/>
      <c r="B63" s="58"/>
      <c r="C63" s="57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6.2" x14ac:dyDescent="0.4">
      <c r="A64" s="2"/>
      <c r="B64" s="58"/>
      <c r="C64" s="57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6.2" x14ac:dyDescent="0.4">
      <c r="A65" s="2"/>
      <c r="B65" s="58"/>
      <c r="C65" s="57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6.2" x14ac:dyDescent="0.4">
      <c r="A66" s="2"/>
      <c r="B66" s="58"/>
      <c r="C66" s="57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" customHeight="1" x14ac:dyDescent="0.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" customHeight="1" x14ac:dyDescent="0.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" customHeight="1" x14ac:dyDescent="0.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" customHeight="1" x14ac:dyDescent="0.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" customHeight="1" x14ac:dyDescent="0.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" customHeight="1" x14ac:dyDescent="0.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" customHeight="1" x14ac:dyDescent="0.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" customHeight="1" x14ac:dyDescent="0.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" customHeight="1" x14ac:dyDescent="0.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" customHeight="1" x14ac:dyDescent="0.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" customHeight="1" x14ac:dyDescent="0.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8.75" customHeight="1" x14ac:dyDescent="0.4">
      <c r="A78" s="2"/>
      <c r="B78" s="9" t="s">
        <v>52</v>
      </c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6.2" x14ac:dyDescent="0.4">
      <c r="A79" s="2"/>
      <c r="B79" s="23" t="s">
        <v>53</v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6.2" x14ac:dyDescent="0.4">
      <c r="A80" s="2"/>
      <c r="B80" s="24" t="s">
        <v>54</v>
      </c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6.2" x14ac:dyDescent="0.4">
      <c r="A81" s="28"/>
      <c r="B81" s="25" t="s">
        <v>55</v>
      </c>
      <c r="C81" s="27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" customHeight="1" x14ac:dyDescent="0.4">
      <c r="A82" s="2"/>
      <c r="B82" s="26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" customHeight="1" x14ac:dyDescent="0.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" customHeight="1" x14ac:dyDescent="0.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" customHeight="1" x14ac:dyDescent="0.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" customHeight="1" x14ac:dyDescent="0.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" customHeight="1" x14ac:dyDescent="0.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" customHeight="1" x14ac:dyDescent="0.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" customHeight="1" x14ac:dyDescent="0.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" customHeight="1" x14ac:dyDescent="0.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" customHeight="1" x14ac:dyDescent="0.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" customHeight="1" x14ac:dyDescent="0.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" customHeight="1" x14ac:dyDescent="0.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" customHeight="1" x14ac:dyDescent="0.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" customHeight="1" x14ac:dyDescent="0.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" customHeight="1" x14ac:dyDescent="0.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" customHeight="1" x14ac:dyDescent="0.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" customHeight="1" x14ac:dyDescent="0.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" customHeight="1" x14ac:dyDescent="0.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" customHeight="1" x14ac:dyDescent="0.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" customHeight="1" x14ac:dyDescent="0.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" customHeight="1" x14ac:dyDescent="0.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" customHeight="1" x14ac:dyDescent="0.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" customHeight="1" x14ac:dyDescent="0.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" customHeight="1" x14ac:dyDescent="0.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" customHeight="1" x14ac:dyDescent="0.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" customHeight="1" x14ac:dyDescent="0.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" customHeight="1" x14ac:dyDescent="0.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" customHeight="1" x14ac:dyDescent="0.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" customHeight="1" x14ac:dyDescent="0.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" customHeight="1" x14ac:dyDescent="0.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" customHeight="1" x14ac:dyDescent="0.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" customHeight="1" x14ac:dyDescent="0.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" customHeight="1" x14ac:dyDescent="0.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" customHeight="1" x14ac:dyDescent="0.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" customHeight="1" x14ac:dyDescent="0.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" customHeight="1" x14ac:dyDescent="0.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" customHeight="1" x14ac:dyDescent="0.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" customHeight="1" x14ac:dyDescent="0.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" customHeight="1" x14ac:dyDescent="0.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" customHeight="1" x14ac:dyDescent="0.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" customHeight="1" x14ac:dyDescent="0.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" customHeight="1" x14ac:dyDescent="0.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" customHeight="1" x14ac:dyDescent="0.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" customHeight="1" x14ac:dyDescent="0.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" customHeight="1" x14ac:dyDescent="0.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" customHeight="1" x14ac:dyDescent="0.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" customHeight="1" x14ac:dyDescent="0.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" customHeight="1" x14ac:dyDescent="0.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" customHeight="1" x14ac:dyDescent="0.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" customHeight="1" x14ac:dyDescent="0.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" customHeight="1" x14ac:dyDescent="0.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" customHeight="1" x14ac:dyDescent="0.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" customHeight="1" x14ac:dyDescent="0.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" customHeight="1" x14ac:dyDescent="0.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" customHeight="1" x14ac:dyDescent="0.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" customHeight="1" x14ac:dyDescent="0.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" customHeight="1" x14ac:dyDescent="0.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" customHeight="1" x14ac:dyDescent="0.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" customHeight="1" x14ac:dyDescent="0.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" customHeight="1" x14ac:dyDescent="0.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" customHeight="1" x14ac:dyDescent="0.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" customHeight="1" x14ac:dyDescent="0.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" customHeight="1" x14ac:dyDescent="0.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" customHeight="1" x14ac:dyDescent="0.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" customHeight="1" x14ac:dyDescent="0.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" customHeight="1" x14ac:dyDescent="0.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" customHeight="1" x14ac:dyDescent="0.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" customHeight="1" x14ac:dyDescent="0.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" customHeight="1" x14ac:dyDescent="0.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" customHeight="1" x14ac:dyDescent="0.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" customHeight="1" x14ac:dyDescent="0.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" customHeight="1" x14ac:dyDescent="0.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" customHeight="1" x14ac:dyDescent="0.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" customHeight="1" x14ac:dyDescent="0.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" customHeight="1" x14ac:dyDescent="0.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" customHeight="1" x14ac:dyDescent="0.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" customHeight="1" x14ac:dyDescent="0.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" customHeight="1" x14ac:dyDescent="0.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" customHeight="1" x14ac:dyDescent="0.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" customHeight="1" x14ac:dyDescent="0.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" customHeight="1" x14ac:dyDescent="0.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" customHeight="1" x14ac:dyDescent="0.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" customHeight="1" x14ac:dyDescent="0.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" customHeight="1" x14ac:dyDescent="0.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" customHeight="1" x14ac:dyDescent="0.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" customHeight="1" x14ac:dyDescent="0.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" customHeight="1" x14ac:dyDescent="0.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" customHeight="1" x14ac:dyDescent="0.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" customHeight="1" x14ac:dyDescent="0.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" customHeight="1" x14ac:dyDescent="0.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" customHeight="1" x14ac:dyDescent="0.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" customHeight="1" x14ac:dyDescent="0.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" customHeight="1" x14ac:dyDescent="0.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" customHeight="1" x14ac:dyDescent="0.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" customHeight="1" x14ac:dyDescent="0.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" customHeight="1" x14ac:dyDescent="0.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" customHeight="1" x14ac:dyDescent="0.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" customHeight="1" x14ac:dyDescent="0.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" customHeight="1" x14ac:dyDescent="0.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" customHeight="1" x14ac:dyDescent="0.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" customHeight="1" x14ac:dyDescent="0.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" customHeight="1" x14ac:dyDescent="0.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" customHeight="1" x14ac:dyDescent="0.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" customHeight="1" x14ac:dyDescent="0.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" customHeight="1" x14ac:dyDescent="0.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" customHeight="1" x14ac:dyDescent="0.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" customHeight="1" x14ac:dyDescent="0.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" customHeight="1" x14ac:dyDescent="0.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" customHeight="1" x14ac:dyDescent="0.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" customHeight="1" x14ac:dyDescent="0.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" customHeight="1" x14ac:dyDescent="0.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" customHeight="1" x14ac:dyDescent="0.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" customHeight="1" x14ac:dyDescent="0.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" customHeight="1" x14ac:dyDescent="0.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" customHeight="1" x14ac:dyDescent="0.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" customHeight="1" x14ac:dyDescent="0.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" customHeight="1" x14ac:dyDescent="0.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" customHeight="1" x14ac:dyDescent="0.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" customHeight="1" x14ac:dyDescent="0.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" customHeight="1" x14ac:dyDescent="0.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" customHeight="1" x14ac:dyDescent="0.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" customHeight="1" x14ac:dyDescent="0.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" customHeight="1" x14ac:dyDescent="0.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" customHeight="1" x14ac:dyDescent="0.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" customHeight="1" x14ac:dyDescent="0.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" customHeight="1" x14ac:dyDescent="0.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" customHeight="1" x14ac:dyDescent="0.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" customHeight="1" x14ac:dyDescent="0.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" customHeight="1" x14ac:dyDescent="0.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" customHeight="1" x14ac:dyDescent="0.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" customHeight="1" x14ac:dyDescent="0.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" customHeight="1" x14ac:dyDescent="0.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" customHeight="1" x14ac:dyDescent="0.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" customHeight="1" x14ac:dyDescent="0.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" customHeight="1" x14ac:dyDescent="0.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" customHeight="1" x14ac:dyDescent="0.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" customHeight="1" x14ac:dyDescent="0.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" customHeight="1" x14ac:dyDescent="0.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" customHeight="1" x14ac:dyDescent="0.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" customHeight="1" x14ac:dyDescent="0.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" customHeight="1" x14ac:dyDescent="0.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" customHeight="1" x14ac:dyDescent="0.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" customHeight="1" x14ac:dyDescent="0.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" customHeight="1" x14ac:dyDescent="0.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" customHeight="1" x14ac:dyDescent="0.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" customHeight="1" x14ac:dyDescent="0.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" customHeight="1" x14ac:dyDescent="0.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" customHeight="1" x14ac:dyDescent="0.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" customHeight="1" x14ac:dyDescent="0.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" customHeight="1" x14ac:dyDescent="0.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" customHeight="1" x14ac:dyDescent="0.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" customHeight="1" x14ac:dyDescent="0.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" customHeight="1" x14ac:dyDescent="0.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" customHeight="1" x14ac:dyDescent="0.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" customHeight="1" x14ac:dyDescent="0.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" customHeight="1" x14ac:dyDescent="0.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" customHeight="1" x14ac:dyDescent="0.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" customHeight="1" x14ac:dyDescent="0.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" customHeight="1" x14ac:dyDescent="0.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" customHeight="1" x14ac:dyDescent="0.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" customHeight="1" x14ac:dyDescent="0.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" customHeight="1" x14ac:dyDescent="0.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" customHeight="1" x14ac:dyDescent="0.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" customHeight="1" x14ac:dyDescent="0.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" customHeight="1" x14ac:dyDescent="0.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" customHeight="1" x14ac:dyDescent="0.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" customHeight="1" x14ac:dyDescent="0.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" customHeight="1" x14ac:dyDescent="0.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" customHeight="1" x14ac:dyDescent="0.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" customHeight="1" x14ac:dyDescent="0.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" customHeight="1" x14ac:dyDescent="0.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" customHeight="1" x14ac:dyDescent="0.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" customHeight="1" x14ac:dyDescent="0.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" customHeight="1" x14ac:dyDescent="0.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" customHeight="1" x14ac:dyDescent="0.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" customHeight="1" x14ac:dyDescent="0.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" customHeight="1" x14ac:dyDescent="0.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" customHeight="1" x14ac:dyDescent="0.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" customHeight="1" x14ac:dyDescent="0.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" customHeight="1" x14ac:dyDescent="0.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" customHeight="1" x14ac:dyDescent="0.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" customHeight="1" x14ac:dyDescent="0.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" customHeight="1" x14ac:dyDescent="0.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" customHeight="1" x14ac:dyDescent="0.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" customHeight="1" x14ac:dyDescent="0.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" customHeight="1" x14ac:dyDescent="0.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" customHeight="1" x14ac:dyDescent="0.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" customHeight="1" x14ac:dyDescent="0.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" customHeight="1" x14ac:dyDescent="0.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" customHeight="1" x14ac:dyDescent="0.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" customHeight="1" x14ac:dyDescent="0.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" customHeight="1" x14ac:dyDescent="0.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" customHeight="1" x14ac:dyDescent="0.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" customHeight="1" x14ac:dyDescent="0.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" customHeight="1" x14ac:dyDescent="0.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" customHeight="1" x14ac:dyDescent="0.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" customHeight="1" x14ac:dyDescent="0.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" customHeight="1" x14ac:dyDescent="0.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" customHeight="1" x14ac:dyDescent="0.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" customHeight="1" x14ac:dyDescent="0.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" customHeight="1" x14ac:dyDescent="0.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" customHeight="1" x14ac:dyDescent="0.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" customHeight="1" x14ac:dyDescent="0.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" customHeight="1" x14ac:dyDescent="0.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" customHeight="1" x14ac:dyDescent="0.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" customHeight="1" x14ac:dyDescent="0.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" customHeight="1" x14ac:dyDescent="0.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" customHeight="1" x14ac:dyDescent="0.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" customHeight="1" x14ac:dyDescent="0.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" customHeight="1" x14ac:dyDescent="0.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" customHeight="1" x14ac:dyDescent="0.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" customHeight="1" x14ac:dyDescent="0.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" customHeight="1" x14ac:dyDescent="0.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" customHeight="1" x14ac:dyDescent="0.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" customHeight="1" x14ac:dyDescent="0.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" customHeight="1" x14ac:dyDescent="0.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" customHeight="1" x14ac:dyDescent="0.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" customHeight="1" x14ac:dyDescent="0.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" customHeight="1" x14ac:dyDescent="0.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" customHeight="1" x14ac:dyDescent="0.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" customHeight="1" x14ac:dyDescent="0.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" customHeight="1" x14ac:dyDescent="0.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" customHeight="1" x14ac:dyDescent="0.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" customHeight="1" x14ac:dyDescent="0.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" customHeight="1" x14ac:dyDescent="0.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" customHeight="1" x14ac:dyDescent="0.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" customHeight="1" x14ac:dyDescent="0.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" customHeight="1" x14ac:dyDescent="0.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" customHeight="1" x14ac:dyDescent="0.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" customHeight="1" x14ac:dyDescent="0.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" customHeight="1" x14ac:dyDescent="0.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" customHeight="1" x14ac:dyDescent="0.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" customHeight="1" x14ac:dyDescent="0.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" customHeight="1" x14ac:dyDescent="0.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" customHeight="1" x14ac:dyDescent="0.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" customHeight="1" x14ac:dyDescent="0.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" customHeight="1" x14ac:dyDescent="0.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" customHeight="1" x14ac:dyDescent="0.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" customHeight="1" x14ac:dyDescent="0.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" customHeight="1" x14ac:dyDescent="0.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" customHeight="1" x14ac:dyDescent="0.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" customHeight="1" x14ac:dyDescent="0.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" customHeight="1" x14ac:dyDescent="0.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" customHeight="1" x14ac:dyDescent="0.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" customHeight="1" x14ac:dyDescent="0.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" customHeight="1" x14ac:dyDescent="0.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" customHeight="1" x14ac:dyDescent="0.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" customHeight="1" x14ac:dyDescent="0.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" customHeight="1" x14ac:dyDescent="0.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" customHeight="1" x14ac:dyDescent="0.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" customHeight="1" x14ac:dyDescent="0.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" customHeight="1" x14ac:dyDescent="0.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" customHeight="1" x14ac:dyDescent="0.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" customHeight="1" x14ac:dyDescent="0.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" customHeight="1" x14ac:dyDescent="0.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" customHeight="1" x14ac:dyDescent="0.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" customHeight="1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" customHeight="1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" customHeight="1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" customHeight="1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" customHeight="1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" customHeight="1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" customHeight="1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" customHeight="1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" customHeight="1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" customHeight="1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" customHeight="1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" customHeight="1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" customHeight="1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" customHeight="1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" customHeight="1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" customHeight="1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" customHeight="1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" customHeight="1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" customHeight="1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" customHeight="1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" customHeight="1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" customHeight="1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" customHeight="1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" customHeight="1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" customHeight="1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" customHeight="1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" customHeight="1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" customHeight="1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" customHeight="1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" customHeight="1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" customHeight="1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" customHeight="1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" customHeight="1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" customHeight="1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" customHeight="1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" customHeight="1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" customHeight="1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" customHeight="1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" customHeight="1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" customHeight="1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" customHeight="1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" customHeight="1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" customHeight="1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" customHeight="1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" customHeight="1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" customHeight="1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" customHeight="1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" customHeight="1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" customHeight="1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" customHeight="1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" customHeight="1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" customHeight="1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" customHeight="1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" customHeight="1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" customHeight="1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" customHeight="1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" customHeight="1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" customHeight="1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" customHeight="1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" customHeight="1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" customHeight="1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" customHeight="1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" customHeight="1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" customHeight="1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" customHeight="1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" customHeight="1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" customHeight="1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" customHeight="1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" customHeight="1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" customHeight="1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" customHeight="1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" customHeight="1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" customHeight="1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" customHeight="1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" customHeight="1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" customHeight="1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" customHeight="1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" customHeight="1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" customHeight="1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" customHeight="1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" customHeight="1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" customHeight="1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" customHeight="1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" customHeight="1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" customHeight="1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" customHeight="1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" customHeight="1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" customHeight="1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" customHeight="1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" customHeight="1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" customHeight="1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" customHeight="1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" customHeight="1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" customHeight="1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" customHeight="1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" customHeight="1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" customHeight="1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" customHeight="1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" customHeight="1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" customHeight="1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" customHeight="1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" customHeight="1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" customHeight="1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" customHeight="1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" customHeight="1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" customHeight="1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" customHeight="1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" customHeight="1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" customHeight="1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" customHeight="1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" customHeight="1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" customHeight="1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" customHeight="1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" customHeight="1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" customHeight="1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" customHeight="1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" customHeight="1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" customHeight="1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" customHeight="1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" customHeight="1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" customHeight="1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" customHeight="1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" customHeight="1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" customHeight="1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" customHeight="1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" customHeight="1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" customHeight="1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" customHeight="1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" customHeight="1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" customHeight="1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" customHeight="1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" customHeight="1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" customHeight="1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" customHeight="1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" customHeight="1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" customHeight="1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" customHeight="1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" customHeight="1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" customHeight="1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" customHeight="1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" customHeight="1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" customHeight="1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" customHeight="1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" customHeight="1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" customHeight="1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" customHeight="1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" customHeight="1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" customHeight="1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" customHeight="1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" customHeight="1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" customHeight="1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" customHeight="1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" customHeight="1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" customHeight="1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" customHeight="1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" customHeight="1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" customHeight="1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" customHeight="1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" customHeight="1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" customHeight="1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" customHeight="1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" customHeight="1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" customHeight="1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" customHeight="1" x14ac:dyDescent="0.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" customHeight="1" x14ac:dyDescent="0.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" customHeight="1" x14ac:dyDescent="0.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" customHeight="1" x14ac:dyDescent="0.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" customHeight="1" x14ac:dyDescent="0.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" customHeight="1" x14ac:dyDescent="0.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" customHeight="1" x14ac:dyDescent="0.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" customHeight="1" x14ac:dyDescent="0.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" customHeight="1" x14ac:dyDescent="0.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" customHeight="1" x14ac:dyDescent="0.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" customHeight="1" x14ac:dyDescent="0.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" customHeight="1" x14ac:dyDescent="0.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" customHeight="1" x14ac:dyDescent="0.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" customHeight="1" x14ac:dyDescent="0.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" customHeight="1" x14ac:dyDescent="0.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" customHeight="1" x14ac:dyDescent="0.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" customHeight="1" x14ac:dyDescent="0.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" customHeight="1" x14ac:dyDescent="0.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" customHeight="1" x14ac:dyDescent="0.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" customHeight="1" x14ac:dyDescent="0.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" customHeight="1" x14ac:dyDescent="0.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" customHeight="1" x14ac:dyDescent="0.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" customHeight="1" x14ac:dyDescent="0.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" customHeight="1" x14ac:dyDescent="0.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" customHeight="1" x14ac:dyDescent="0.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" customHeight="1" x14ac:dyDescent="0.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" customHeight="1" x14ac:dyDescent="0.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" customHeight="1" x14ac:dyDescent="0.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" customHeight="1" x14ac:dyDescent="0.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" customHeight="1" x14ac:dyDescent="0.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" customHeight="1" x14ac:dyDescent="0.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" customHeight="1" x14ac:dyDescent="0.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" customHeight="1" x14ac:dyDescent="0.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" customHeight="1" x14ac:dyDescent="0.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" customHeight="1" x14ac:dyDescent="0.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" customHeight="1" x14ac:dyDescent="0.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" customHeight="1" x14ac:dyDescent="0.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" customHeight="1" x14ac:dyDescent="0.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" customHeight="1" x14ac:dyDescent="0.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" customHeight="1" x14ac:dyDescent="0.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" customHeight="1" x14ac:dyDescent="0.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" customHeight="1" x14ac:dyDescent="0.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" customHeight="1" x14ac:dyDescent="0.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" customHeight="1" x14ac:dyDescent="0.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" customHeight="1" x14ac:dyDescent="0.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" customHeight="1" x14ac:dyDescent="0.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" customHeight="1" x14ac:dyDescent="0.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" customHeight="1" x14ac:dyDescent="0.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" customHeight="1" x14ac:dyDescent="0.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" customHeight="1" x14ac:dyDescent="0.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" customHeight="1" x14ac:dyDescent="0.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" customHeight="1" x14ac:dyDescent="0.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" customHeight="1" x14ac:dyDescent="0.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" customHeight="1" x14ac:dyDescent="0.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" customHeight="1" x14ac:dyDescent="0.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" customHeight="1" x14ac:dyDescent="0.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" customHeight="1" x14ac:dyDescent="0.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" customHeight="1" x14ac:dyDescent="0.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" customHeight="1" x14ac:dyDescent="0.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" customHeight="1" x14ac:dyDescent="0.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" customHeight="1" x14ac:dyDescent="0.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" customHeight="1" x14ac:dyDescent="0.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" customHeight="1" x14ac:dyDescent="0.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" customHeight="1" x14ac:dyDescent="0.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" customHeight="1" x14ac:dyDescent="0.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" customHeight="1" x14ac:dyDescent="0.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" customHeight="1" x14ac:dyDescent="0.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" customHeight="1" x14ac:dyDescent="0.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" customHeight="1" x14ac:dyDescent="0.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" customHeight="1" x14ac:dyDescent="0.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" customHeight="1" x14ac:dyDescent="0.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" customHeight="1" x14ac:dyDescent="0.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" customHeight="1" x14ac:dyDescent="0.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" customHeight="1" x14ac:dyDescent="0.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" customHeight="1" x14ac:dyDescent="0.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" customHeight="1" x14ac:dyDescent="0.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" customHeight="1" x14ac:dyDescent="0.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" customHeight="1" x14ac:dyDescent="0.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" customHeight="1" x14ac:dyDescent="0.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" customHeight="1" x14ac:dyDescent="0.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" customHeight="1" x14ac:dyDescent="0.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" customHeight="1" x14ac:dyDescent="0.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" customHeight="1" x14ac:dyDescent="0.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" customHeight="1" x14ac:dyDescent="0.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" customHeight="1" x14ac:dyDescent="0.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" customHeight="1" x14ac:dyDescent="0.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" customHeight="1" x14ac:dyDescent="0.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" customHeight="1" x14ac:dyDescent="0.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" customHeight="1" x14ac:dyDescent="0.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" customHeight="1" x14ac:dyDescent="0.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" customHeight="1" x14ac:dyDescent="0.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" customHeight="1" x14ac:dyDescent="0.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" customHeight="1" x14ac:dyDescent="0.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" customHeight="1" x14ac:dyDescent="0.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" customHeight="1" x14ac:dyDescent="0.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" customHeight="1" x14ac:dyDescent="0.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" customHeight="1" x14ac:dyDescent="0.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" customHeight="1" x14ac:dyDescent="0.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" customHeight="1" x14ac:dyDescent="0.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" customHeight="1" x14ac:dyDescent="0.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" customHeight="1" x14ac:dyDescent="0.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" customHeight="1" x14ac:dyDescent="0.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" customHeight="1" x14ac:dyDescent="0.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" customHeight="1" x14ac:dyDescent="0.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" customHeight="1" x14ac:dyDescent="0.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" customHeight="1" x14ac:dyDescent="0.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" customHeight="1" x14ac:dyDescent="0.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" customHeight="1" x14ac:dyDescent="0.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" customHeight="1" x14ac:dyDescent="0.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" customHeight="1" x14ac:dyDescent="0.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" customHeight="1" x14ac:dyDescent="0.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" customHeight="1" x14ac:dyDescent="0.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" customHeight="1" x14ac:dyDescent="0.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" customHeight="1" x14ac:dyDescent="0.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" customHeight="1" x14ac:dyDescent="0.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" customHeight="1" x14ac:dyDescent="0.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" customHeight="1" x14ac:dyDescent="0.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" customHeight="1" x14ac:dyDescent="0.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" customHeight="1" x14ac:dyDescent="0.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" customHeight="1" x14ac:dyDescent="0.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" customHeight="1" x14ac:dyDescent="0.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" customHeight="1" x14ac:dyDescent="0.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" customHeight="1" x14ac:dyDescent="0.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" customHeight="1" x14ac:dyDescent="0.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" customHeight="1" x14ac:dyDescent="0.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" customHeight="1" x14ac:dyDescent="0.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" customHeight="1" x14ac:dyDescent="0.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" customHeight="1" x14ac:dyDescent="0.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" customHeight="1" x14ac:dyDescent="0.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" customHeight="1" x14ac:dyDescent="0.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" customHeight="1" x14ac:dyDescent="0.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" customHeight="1" x14ac:dyDescent="0.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" customHeight="1" x14ac:dyDescent="0.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" customHeight="1" x14ac:dyDescent="0.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" customHeight="1" x14ac:dyDescent="0.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" customHeight="1" x14ac:dyDescent="0.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" customHeight="1" x14ac:dyDescent="0.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" customHeight="1" x14ac:dyDescent="0.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" customHeight="1" x14ac:dyDescent="0.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" customHeight="1" x14ac:dyDescent="0.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" customHeight="1" x14ac:dyDescent="0.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" customHeight="1" x14ac:dyDescent="0.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" customHeight="1" x14ac:dyDescent="0.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" customHeight="1" x14ac:dyDescent="0.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" customHeight="1" x14ac:dyDescent="0.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" customHeight="1" x14ac:dyDescent="0.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" customHeight="1" x14ac:dyDescent="0.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" customHeight="1" x14ac:dyDescent="0.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" customHeight="1" x14ac:dyDescent="0.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" customHeight="1" x14ac:dyDescent="0.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" customHeight="1" x14ac:dyDescent="0.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" customHeight="1" x14ac:dyDescent="0.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" customHeight="1" x14ac:dyDescent="0.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" customHeight="1" x14ac:dyDescent="0.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" customHeight="1" x14ac:dyDescent="0.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" customHeight="1" x14ac:dyDescent="0.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" customHeight="1" x14ac:dyDescent="0.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" customHeight="1" x14ac:dyDescent="0.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" customHeight="1" x14ac:dyDescent="0.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" customHeight="1" x14ac:dyDescent="0.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" customHeight="1" x14ac:dyDescent="0.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" customHeight="1" x14ac:dyDescent="0.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" customHeight="1" x14ac:dyDescent="0.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" customHeight="1" x14ac:dyDescent="0.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" customHeight="1" x14ac:dyDescent="0.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" customHeight="1" x14ac:dyDescent="0.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" customHeight="1" x14ac:dyDescent="0.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" customHeight="1" x14ac:dyDescent="0.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" customHeight="1" x14ac:dyDescent="0.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" customHeight="1" x14ac:dyDescent="0.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" customHeight="1" x14ac:dyDescent="0.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" customHeight="1" x14ac:dyDescent="0.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" customHeight="1" x14ac:dyDescent="0.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" customHeight="1" x14ac:dyDescent="0.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" customHeight="1" x14ac:dyDescent="0.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" customHeight="1" x14ac:dyDescent="0.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" customHeight="1" x14ac:dyDescent="0.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" customHeight="1" x14ac:dyDescent="0.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" customHeight="1" x14ac:dyDescent="0.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" customHeight="1" x14ac:dyDescent="0.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" customHeight="1" x14ac:dyDescent="0.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" customHeight="1" x14ac:dyDescent="0.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" customHeight="1" x14ac:dyDescent="0.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" customHeight="1" x14ac:dyDescent="0.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" customHeight="1" x14ac:dyDescent="0.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" customHeight="1" x14ac:dyDescent="0.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" customHeight="1" x14ac:dyDescent="0.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" customHeight="1" x14ac:dyDescent="0.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" customHeight="1" x14ac:dyDescent="0.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" customHeight="1" x14ac:dyDescent="0.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" customHeight="1" x14ac:dyDescent="0.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" customHeight="1" x14ac:dyDescent="0.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" customHeight="1" x14ac:dyDescent="0.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" customHeight="1" x14ac:dyDescent="0.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" customHeight="1" x14ac:dyDescent="0.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" customHeight="1" x14ac:dyDescent="0.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" customHeight="1" x14ac:dyDescent="0.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" customHeight="1" x14ac:dyDescent="0.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" customHeight="1" x14ac:dyDescent="0.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" customHeight="1" x14ac:dyDescent="0.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" customHeight="1" x14ac:dyDescent="0.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" customHeight="1" x14ac:dyDescent="0.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" customHeight="1" x14ac:dyDescent="0.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" customHeight="1" x14ac:dyDescent="0.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" customHeight="1" x14ac:dyDescent="0.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" customHeight="1" x14ac:dyDescent="0.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" customHeight="1" x14ac:dyDescent="0.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" customHeight="1" x14ac:dyDescent="0.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" customHeight="1" x14ac:dyDescent="0.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" customHeight="1" x14ac:dyDescent="0.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" customHeight="1" x14ac:dyDescent="0.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" customHeight="1" x14ac:dyDescent="0.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" customHeight="1" x14ac:dyDescent="0.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" customHeight="1" x14ac:dyDescent="0.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" customHeight="1" x14ac:dyDescent="0.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" customHeight="1" x14ac:dyDescent="0.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" customHeight="1" x14ac:dyDescent="0.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" customHeight="1" x14ac:dyDescent="0.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" customHeight="1" x14ac:dyDescent="0.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" customHeight="1" x14ac:dyDescent="0.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" customHeight="1" x14ac:dyDescent="0.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" customHeight="1" x14ac:dyDescent="0.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" customHeight="1" x14ac:dyDescent="0.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" customHeight="1" x14ac:dyDescent="0.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" customHeight="1" x14ac:dyDescent="0.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" customHeight="1" x14ac:dyDescent="0.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" customHeight="1" x14ac:dyDescent="0.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" customHeight="1" x14ac:dyDescent="0.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" customHeight="1" x14ac:dyDescent="0.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" customHeight="1" x14ac:dyDescent="0.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" customHeight="1" x14ac:dyDescent="0.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" customHeight="1" x14ac:dyDescent="0.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" customHeight="1" x14ac:dyDescent="0.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" customHeight="1" x14ac:dyDescent="0.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" customHeight="1" x14ac:dyDescent="0.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" customHeight="1" x14ac:dyDescent="0.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" customHeight="1" x14ac:dyDescent="0.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" customHeight="1" x14ac:dyDescent="0.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" customHeight="1" x14ac:dyDescent="0.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" customHeight="1" x14ac:dyDescent="0.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" customHeight="1" x14ac:dyDescent="0.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" customHeight="1" x14ac:dyDescent="0.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" customHeight="1" x14ac:dyDescent="0.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" customHeight="1" x14ac:dyDescent="0.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" customHeight="1" x14ac:dyDescent="0.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" customHeight="1" x14ac:dyDescent="0.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" customHeight="1" x14ac:dyDescent="0.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" customHeight="1" x14ac:dyDescent="0.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" customHeight="1" x14ac:dyDescent="0.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" customHeight="1" x14ac:dyDescent="0.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" customHeight="1" x14ac:dyDescent="0.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" customHeight="1" x14ac:dyDescent="0.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" customHeight="1" x14ac:dyDescent="0.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" customHeight="1" x14ac:dyDescent="0.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" customHeight="1" x14ac:dyDescent="0.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" customHeight="1" x14ac:dyDescent="0.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" customHeight="1" x14ac:dyDescent="0.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" customHeight="1" x14ac:dyDescent="0.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" customHeight="1" x14ac:dyDescent="0.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" customHeight="1" x14ac:dyDescent="0.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" customHeight="1" x14ac:dyDescent="0.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" customHeight="1" x14ac:dyDescent="0.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" customHeight="1" x14ac:dyDescent="0.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" customHeight="1" x14ac:dyDescent="0.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" customHeight="1" x14ac:dyDescent="0.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" customHeight="1" x14ac:dyDescent="0.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" customHeight="1" x14ac:dyDescent="0.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" customHeight="1" x14ac:dyDescent="0.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" customHeight="1" x14ac:dyDescent="0.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" customHeight="1" x14ac:dyDescent="0.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" customHeight="1" x14ac:dyDescent="0.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" customHeight="1" x14ac:dyDescent="0.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" customHeight="1" x14ac:dyDescent="0.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" customHeight="1" x14ac:dyDescent="0.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" customHeight="1" x14ac:dyDescent="0.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" customHeight="1" x14ac:dyDescent="0.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" customHeight="1" x14ac:dyDescent="0.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" customHeight="1" x14ac:dyDescent="0.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" customHeight="1" x14ac:dyDescent="0.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" customHeight="1" x14ac:dyDescent="0.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" customHeight="1" x14ac:dyDescent="0.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" customHeight="1" x14ac:dyDescent="0.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" customHeight="1" x14ac:dyDescent="0.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" customHeight="1" x14ac:dyDescent="0.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" customHeight="1" x14ac:dyDescent="0.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" customHeight="1" x14ac:dyDescent="0.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" customHeight="1" x14ac:dyDescent="0.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" customHeight="1" x14ac:dyDescent="0.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" customHeight="1" x14ac:dyDescent="0.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" customHeight="1" x14ac:dyDescent="0.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" customHeight="1" x14ac:dyDescent="0.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" customHeight="1" x14ac:dyDescent="0.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" customHeight="1" x14ac:dyDescent="0.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" customHeight="1" x14ac:dyDescent="0.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" customHeight="1" x14ac:dyDescent="0.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" customHeight="1" x14ac:dyDescent="0.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" customHeight="1" x14ac:dyDescent="0.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" customHeight="1" x14ac:dyDescent="0.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" customHeight="1" x14ac:dyDescent="0.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" customHeight="1" x14ac:dyDescent="0.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" customHeight="1" x14ac:dyDescent="0.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" customHeight="1" x14ac:dyDescent="0.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" customHeight="1" x14ac:dyDescent="0.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" customHeight="1" x14ac:dyDescent="0.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" customHeight="1" x14ac:dyDescent="0.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" customHeight="1" x14ac:dyDescent="0.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" customHeight="1" x14ac:dyDescent="0.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" customHeight="1" x14ac:dyDescent="0.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" customHeight="1" x14ac:dyDescent="0.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" customHeight="1" x14ac:dyDescent="0.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" customHeight="1" x14ac:dyDescent="0.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" customHeight="1" x14ac:dyDescent="0.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" customHeight="1" x14ac:dyDescent="0.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" customHeight="1" x14ac:dyDescent="0.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" customHeight="1" x14ac:dyDescent="0.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" customHeight="1" x14ac:dyDescent="0.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" customHeight="1" x14ac:dyDescent="0.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" customHeight="1" x14ac:dyDescent="0.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" customHeight="1" x14ac:dyDescent="0.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" customHeight="1" x14ac:dyDescent="0.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" customHeight="1" x14ac:dyDescent="0.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" customHeight="1" x14ac:dyDescent="0.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" customHeight="1" x14ac:dyDescent="0.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" customHeight="1" x14ac:dyDescent="0.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" customHeight="1" x14ac:dyDescent="0.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" customHeight="1" x14ac:dyDescent="0.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" customHeight="1" x14ac:dyDescent="0.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" customHeight="1" x14ac:dyDescent="0.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" customHeight="1" x14ac:dyDescent="0.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" customHeight="1" x14ac:dyDescent="0.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" customHeight="1" x14ac:dyDescent="0.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" customHeight="1" x14ac:dyDescent="0.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" customHeight="1" x14ac:dyDescent="0.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" customHeight="1" x14ac:dyDescent="0.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" customHeight="1" x14ac:dyDescent="0.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" customHeight="1" x14ac:dyDescent="0.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" customHeight="1" x14ac:dyDescent="0.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" customHeight="1" x14ac:dyDescent="0.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" customHeight="1" x14ac:dyDescent="0.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" customHeight="1" x14ac:dyDescent="0.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" customHeight="1" x14ac:dyDescent="0.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" customHeight="1" x14ac:dyDescent="0.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" customHeight="1" x14ac:dyDescent="0.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" customHeight="1" x14ac:dyDescent="0.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" customHeight="1" x14ac:dyDescent="0.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" customHeight="1" x14ac:dyDescent="0.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" customHeight="1" x14ac:dyDescent="0.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" customHeight="1" x14ac:dyDescent="0.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" customHeight="1" x14ac:dyDescent="0.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" customHeight="1" x14ac:dyDescent="0.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" customHeight="1" x14ac:dyDescent="0.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" customHeight="1" x14ac:dyDescent="0.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" customHeight="1" x14ac:dyDescent="0.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" customHeight="1" x14ac:dyDescent="0.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" customHeight="1" x14ac:dyDescent="0.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" customHeight="1" x14ac:dyDescent="0.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" customHeight="1" x14ac:dyDescent="0.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" customHeight="1" x14ac:dyDescent="0.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" customHeight="1" x14ac:dyDescent="0.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" customHeight="1" x14ac:dyDescent="0.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" customHeight="1" x14ac:dyDescent="0.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" customHeight="1" x14ac:dyDescent="0.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" customHeight="1" x14ac:dyDescent="0.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" customHeight="1" x14ac:dyDescent="0.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" customHeight="1" x14ac:dyDescent="0.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" customHeight="1" x14ac:dyDescent="0.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" customHeight="1" x14ac:dyDescent="0.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" customHeight="1" x14ac:dyDescent="0.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" customHeight="1" x14ac:dyDescent="0.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" customHeight="1" x14ac:dyDescent="0.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" customHeight="1" x14ac:dyDescent="0.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" customHeight="1" x14ac:dyDescent="0.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" customHeight="1" x14ac:dyDescent="0.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" customHeight="1" x14ac:dyDescent="0.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" customHeight="1" x14ac:dyDescent="0.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" customHeight="1" x14ac:dyDescent="0.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" customHeight="1" x14ac:dyDescent="0.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" customHeight="1" x14ac:dyDescent="0.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" customHeight="1" x14ac:dyDescent="0.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" customHeight="1" x14ac:dyDescent="0.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" customHeight="1" x14ac:dyDescent="0.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" customHeight="1" x14ac:dyDescent="0.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" customHeight="1" x14ac:dyDescent="0.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" customHeight="1" x14ac:dyDescent="0.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" customHeight="1" x14ac:dyDescent="0.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" customHeight="1" x14ac:dyDescent="0.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" customHeight="1" x14ac:dyDescent="0.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" customHeight="1" x14ac:dyDescent="0.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" customHeight="1" x14ac:dyDescent="0.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" customHeight="1" x14ac:dyDescent="0.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" customHeight="1" x14ac:dyDescent="0.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" customHeight="1" x14ac:dyDescent="0.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" customHeight="1" x14ac:dyDescent="0.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" customHeight="1" x14ac:dyDescent="0.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" customHeight="1" x14ac:dyDescent="0.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" customHeight="1" x14ac:dyDescent="0.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" customHeight="1" x14ac:dyDescent="0.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" customHeight="1" x14ac:dyDescent="0.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" customHeight="1" x14ac:dyDescent="0.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" customHeight="1" x14ac:dyDescent="0.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" customHeight="1" x14ac:dyDescent="0.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" customHeight="1" x14ac:dyDescent="0.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" customHeight="1" x14ac:dyDescent="0.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" customHeight="1" x14ac:dyDescent="0.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" customHeight="1" x14ac:dyDescent="0.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" customHeight="1" x14ac:dyDescent="0.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" customHeight="1" x14ac:dyDescent="0.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" customHeight="1" x14ac:dyDescent="0.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" customHeight="1" x14ac:dyDescent="0.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" customHeight="1" x14ac:dyDescent="0.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" customHeight="1" x14ac:dyDescent="0.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" customHeight="1" x14ac:dyDescent="0.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" customHeight="1" x14ac:dyDescent="0.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" customHeight="1" x14ac:dyDescent="0.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" customHeight="1" x14ac:dyDescent="0.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" customHeight="1" x14ac:dyDescent="0.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" customHeight="1" x14ac:dyDescent="0.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" customHeight="1" x14ac:dyDescent="0.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" customHeight="1" x14ac:dyDescent="0.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" customHeight="1" x14ac:dyDescent="0.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" customHeight="1" x14ac:dyDescent="0.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" customHeight="1" x14ac:dyDescent="0.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" customHeight="1" x14ac:dyDescent="0.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" customHeight="1" x14ac:dyDescent="0.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" customHeight="1" x14ac:dyDescent="0.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" customHeight="1" x14ac:dyDescent="0.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" customHeight="1" x14ac:dyDescent="0.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" customHeight="1" x14ac:dyDescent="0.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" customHeight="1" x14ac:dyDescent="0.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" customHeight="1" x14ac:dyDescent="0.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" customHeight="1" x14ac:dyDescent="0.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" customHeight="1" x14ac:dyDescent="0.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" customHeight="1" x14ac:dyDescent="0.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" customHeight="1" x14ac:dyDescent="0.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" customHeight="1" x14ac:dyDescent="0.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" customHeight="1" x14ac:dyDescent="0.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" customHeight="1" x14ac:dyDescent="0.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" customHeight="1" x14ac:dyDescent="0.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" customHeight="1" x14ac:dyDescent="0.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" customHeight="1" x14ac:dyDescent="0.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" customHeight="1" x14ac:dyDescent="0.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" customHeight="1" x14ac:dyDescent="0.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" customHeight="1" x14ac:dyDescent="0.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" customHeight="1" x14ac:dyDescent="0.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" customHeight="1" x14ac:dyDescent="0.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" customHeight="1" x14ac:dyDescent="0.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" customHeight="1" x14ac:dyDescent="0.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" customHeight="1" x14ac:dyDescent="0.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" customHeight="1" x14ac:dyDescent="0.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" customHeight="1" x14ac:dyDescent="0.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" customHeight="1" x14ac:dyDescent="0.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" customHeight="1" x14ac:dyDescent="0.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" customHeight="1" x14ac:dyDescent="0.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" customHeight="1" x14ac:dyDescent="0.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" customHeight="1" x14ac:dyDescent="0.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" customHeight="1" x14ac:dyDescent="0.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" customHeight="1" x14ac:dyDescent="0.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" customHeight="1" x14ac:dyDescent="0.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" customHeight="1" x14ac:dyDescent="0.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" customHeight="1" x14ac:dyDescent="0.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" customHeight="1" x14ac:dyDescent="0.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" customHeight="1" x14ac:dyDescent="0.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" customHeight="1" x14ac:dyDescent="0.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" customHeight="1" x14ac:dyDescent="0.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" customHeight="1" x14ac:dyDescent="0.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" customHeight="1" x14ac:dyDescent="0.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" customHeight="1" x14ac:dyDescent="0.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" customHeight="1" x14ac:dyDescent="0.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" customHeight="1" x14ac:dyDescent="0.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" customHeight="1" x14ac:dyDescent="0.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" customHeight="1" x14ac:dyDescent="0.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" customHeight="1" x14ac:dyDescent="0.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" customHeight="1" x14ac:dyDescent="0.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" customHeight="1" x14ac:dyDescent="0.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" customHeight="1" x14ac:dyDescent="0.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" customHeight="1" x14ac:dyDescent="0.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" customHeight="1" x14ac:dyDescent="0.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" customHeight="1" x14ac:dyDescent="0.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" customHeight="1" x14ac:dyDescent="0.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" customHeight="1" x14ac:dyDescent="0.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" customHeight="1" x14ac:dyDescent="0.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" customHeight="1" x14ac:dyDescent="0.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" customHeight="1" x14ac:dyDescent="0.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" customHeight="1" x14ac:dyDescent="0.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" customHeight="1" x14ac:dyDescent="0.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" customHeight="1" x14ac:dyDescent="0.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" customHeight="1" x14ac:dyDescent="0.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" customHeight="1" x14ac:dyDescent="0.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" customHeight="1" x14ac:dyDescent="0.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" customHeight="1" x14ac:dyDescent="0.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" customHeight="1" x14ac:dyDescent="0.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" customHeight="1" x14ac:dyDescent="0.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" customHeight="1" x14ac:dyDescent="0.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" customHeight="1" x14ac:dyDescent="0.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" customHeight="1" x14ac:dyDescent="0.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" customHeight="1" x14ac:dyDescent="0.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" customHeight="1" x14ac:dyDescent="0.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" customHeight="1" x14ac:dyDescent="0.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" customHeight="1" x14ac:dyDescent="0.4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" customHeight="1" x14ac:dyDescent="0.4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5" customHeight="1" x14ac:dyDescent="0.4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ht="15" customHeight="1" x14ac:dyDescent="0.4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1:25" ht="15" customHeight="1" x14ac:dyDescent="0.4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  <row r="1004" spans="1:25" ht="15" customHeight="1" x14ac:dyDescent="0.4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</row>
    <row r="1005" spans="1:25" ht="15" customHeight="1" x14ac:dyDescent="0.4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</row>
    <row r="1006" spans="1:25" ht="15" customHeight="1" x14ac:dyDescent="0.4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</row>
    <row r="1007" spans="1:25" ht="15" customHeight="1" x14ac:dyDescent="0.4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</row>
    <row r="1008" spans="1:25" ht="15" customHeight="1" x14ac:dyDescent="0.4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</row>
    <row r="1009" spans="1:25" ht="15" customHeight="1" x14ac:dyDescent="0.4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</row>
    <row r="1010" spans="1:25" ht="15" customHeight="1" x14ac:dyDescent="0.4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</row>
    <row r="1011" spans="1:25" ht="15" customHeight="1" x14ac:dyDescent="0.4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</row>
    <row r="1012" spans="1:25" ht="15" customHeight="1" x14ac:dyDescent="0.4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</row>
    <row r="1013" spans="1:25" ht="15" customHeight="1" x14ac:dyDescent="0.4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</row>
    <row r="1014" spans="1:25" ht="15" customHeight="1" x14ac:dyDescent="0.4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</row>
    <row r="1015" spans="1:25" ht="15" customHeight="1" x14ac:dyDescent="0.4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</row>
    <row r="1016" spans="1:25" ht="15" customHeight="1" x14ac:dyDescent="0.4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</row>
    <row r="1017" spans="1:25" ht="15" customHeight="1" x14ac:dyDescent="0.4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</row>
    <row r="1018" spans="1:25" ht="15" customHeight="1" x14ac:dyDescent="0.4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</row>
    <row r="1019" spans="1:25" ht="15" customHeight="1" x14ac:dyDescent="0.4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</row>
    <row r="1020" spans="1:25" ht="15" customHeight="1" x14ac:dyDescent="0.4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</row>
    <row r="1021" spans="1:25" ht="15" customHeight="1" x14ac:dyDescent="0.4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</row>
    <row r="1022" spans="1:25" ht="15" customHeight="1" x14ac:dyDescent="0.4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</row>
    <row r="1023" spans="1:25" ht="15" customHeight="1" x14ac:dyDescent="0.4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</row>
    <row r="1024" spans="1:25" ht="15" customHeight="1" x14ac:dyDescent="0.4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</row>
    <row r="1025" spans="1:25" ht="15" customHeight="1" x14ac:dyDescent="0.4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</row>
    <row r="1026" spans="1:25" ht="15" customHeight="1" x14ac:dyDescent="0.4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</row>
    <row r="1027" spans="1:25" ht="15" customHeight="1" x14ac:dyDescent="0.4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</row>
    <row r="1028" spans="1:25" ht="15" customHeight="1" x14ac:dyDescent="0.4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</row>
    <row r="1029" spans="1:25" ht="15" customHeight="1" x14ac:dyDescent="0.4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</row>
    <row r="1030" spans="1:25" ht="15" customHeight="1" x14ac:dyDescent="0.4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</row>
    <row r="1031" spans="1:25" ht="15" customHeight="1" x14ac:dyDescent="0.4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</row>
    <row r="1032" spans="1:25" ht="15" customHeight="1" x14ac:dyDescent="0.4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</row>
    <row r="1033" spans="1:25" ht="15" customHeight="1" x14ac:dyDescent="0.4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</row>
    <row r="1034" spans="1:25" ht="15" customHeight="1" x14ac:dyDescent="0.4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</row>
    <row r="1035" spans="1:25" ht="15" customHeight="1" x14ac:dyDescent="0.4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</row>
    <row r="1036" spans="1:25" ht="15" customHeight="1" x14ac:dyDescent="0.4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</row>
    <row r="1037" spans="1:25" ht="15.75" customHeight="1" x14ac:dyDescent="0.4">
      <c r="B1037" s="2"/>
      <c r="C1037" s="2"/>
    </row>
  </sheetData>
  <mergeCells count="12">
    <mergeCell ref="B2:C2"/>
    <mergeCell ref="B64:C64"/>
    <mergeCell ref="B10:C10"/>
    <mergeCell ref="B46:C46"/>
    <mergeCell ref="B61:C61"/>
    <mergeCell ref="B66:C66"/>
    <mergeCell ref="B63:C63"/>
    <mergeCell ref="B26:C26"/>
    <mergeCell ref="B57:C57"/>
    <mergeCell ref="B35:C35"/>
    <mergeCell ref="B65:C65"/>
    <mergeCell ref="B62:C62"/>
  </mergeCells>
  <conditionalFormatting sqref="C38">
    <cfRule type="cellIs" dxfId="3" priority="2" operator="greaterThan">
      <formula>0.1</formula>
    </cfRule>
  </conditionalFormatting>
  <conditionalFormatting sqref="C43:C44">
    <cfRule type="cellIs" dxfId="2" priority="1" operator="greaterThan">
      <formula>150000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Y1037"/>
  <sheetViews>
    <sheetView showGridLines="0" workbookViewId="0">
      <selection activeCell="E37" sqref="E37"/>
    </sheetView>
  </sheetViews>
  <sheetFormatPr defaultColWidth="12.5546875" defaultRowHeight="15.75" customHeight="1" x14ac:dyDescent="0.25"/>
  <cols>
    <col min="1" max="1" width="4" customWidth="1"/>
    <col min="2" max="2" width="56" customWidth="1"/>
    <col min="3" max="3" width="51" customWidth="1"/>
    <col min="4" max="4" width="4.33203125" customWidth="1"/>
  </cols>
  <sheetData>
    <row r="1" spans="1:25" ht="22.5" customHeight="1" x14ac:dyDescent="0.55000000000000004">
      <c r="A1" s="1"/>
      <c r="B1" s="5"/>
      <c r="C1" s="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3.25" customHeight="1" x14ac:dyDescent="0.55000000000000004">
      <c r="A2" s="1"/>
      <c r="B2" s="65" t="s">
        <v>56</v>
      </c>
      <c r="C2" s="57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3.25" customHeight="1" x14ac:dyDescent="0.55000000000000004">
      <c r="A3" s="1"/>
      <c r="B3" s="6"/>
      <c r="C3" s="11" t="s">
        <v>9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23.25" customHeight="1" x14ac:dyDescent="0.55000000000000004">
      <c r="A4" s="1"/>
      <c r="B4" s="6"/>
      <c r="C4" s="11" t="s">
        <v>10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23.25" customHeight="1" x14ac:dyDescent="0.55000000000000004">
      <c r="A5" s="1"/>
      <c r="B5" s="6"/>
      <c r="C5" s="11" t="s">
        <v>11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23.25" customHeight="1" x14ac:dyDescent="0.4">
      <c r="A6" s="2"/>
      <c r="B6" s="7"/>
      <c r="C6" s="11" t="s">
        <v>12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1.25" customHeight="1" x14ac:dyDescent="0.4">
      <c r="A7" s="2"/>
      <c r="B7" s="7"/>
      <c r="C7" s="8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24.75" customHeight="1" x14ac:dyDescent="0.4">
      <c r="A8" s="2"/>
      <c r="B8" s="46" t="s">
        <v>13</v>
      </c>
      <c r="C8" s="8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s="44" customFormat="1" ht="27" customHeight="1" thickBot="1" x14ac:dyDescent="0.45">
      <c r="A9" s="43"/>
      <c r="B9" s="47" t="s">
        <v>14</v>
      </c>
      <c r="C9" s="45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21.75" customHeight="1" thickBot="1" x14ac:dyDescent="0.45">
      <c r="A10" s="3"/>
      <c r="B10" s="59" t="s">
        <v>15</v>
      </c>
      <c r="C10" s="60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9.5" customHeight="1" x14ac:dyDescent="0.4">
      <c r="A11" s="3"/>
      <c r="B11" s="21" t="s">
        <v>16</v>
      </c>
      <c r="C11" s="22" t="s">
        <v>17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8.75" customHeight="1" x14ac:dyDescent="0.4">
      <c r="A12" s="3"/>
      <c r="B12" s="29" t="s">
        <v>18</v>
      </c>
      <c r="C12" s="15">
        <v>19028.099999999999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8.75" customHeight="1" x14ac:dyDescent="0.4">
      <c r="A13" s="3"/>
      <c r="B13" s="29" t="s">
        <v>19</v>
      </c>
      <c r="C13" s="15">
        <v>9545.4599999999991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8.75" customHeight="1" x14ac:dyDescent="0.4">
      <c r="A14" s="3"/>
      <c r="B14" s="29" t="s">
        <v>20</v>
      </c>
      <c r="C14" s="15">
        <v>50454.54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8.75" customHeight="1" x14ac:dyDescent="0.4">
      <c r="A15" s="3"/>
      <c r="B15" s="29" t="s">
        <v>21</v>
      </c>
      <c r="C15" s="15">
        <v>8181.82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8.75" customHeight="1" x14ac:dyDescent="0.4">
      <c r="A16" s="3"/>
      <c r="B16" s="29" t="s">
        <v>22</v>
      </c>
      <c r="C16" s="15">
        <v>3972.73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8.75" customHeight="1" x14ac:dyDescent="0.4">
      <c r="A17" s="3"/>
      <c r="B17" s="29" t="s">
        <v>23</v>
      </c>
      <c r="C17" s="15">
        <v>23223.200000000001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8.75" customHeight="1" x14ac:dyDescent="0.4">
      <c r="A18" s="3"/>
      <c r="B18" s="29" t="s">
        <v>24</v>
      </c>
      <c r="C18" s="15">
        <v>500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.75" customHeight="1" x14ac:dyDescent="0.4">
      <c r="A19" s="3"/>
      <c r="B19" s="29" t="s">
        <v>25</v>
      </c>
      <c r="C19" s="15">
        <v>5000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8.75" customHeight="1" x14ac:dyDescent="0.4">
      <c r="A20" s="3"/>
      <c r="B20" s="29" t="s">
        <v>26</v>
      </c>
      <c r="C20" s="15">
        <v>1818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8.75" customHeight="1" x14ac:dyDescent="0.4">
      <c r="A21" s="3"/>
      <c r="B21" s="29" t="s">
        <v>27</v>
      </c>
      <c r="C21" s="15">
        <v>1200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8.75" customHeight="1" x14ac:dyDescent="0.4">
      <c r="A22" s="3"/>
      <c r="B22" s="30" t="s">
        <v>28</v>
      </c>
      <c r="C22" s="15">
        <v>0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8.75" customHeight="1" thickBot="1" x14ac:dyDescent="0.45">
      <c r="A23" s="3"/>
      <c r="B23" s="31" t="s">
        <v>28</v>
      </c>
      <c r="C23" s="14">
        <v>0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8.75" customHeight="1" thickBot="1" x14ac:dyDescent="0.45">
      <c r="A24" s="3"/>
      <c r="B24" s="51" t="s">
        <v>29</v>
      </c>
      <c r="C24" s="12">
        <f>SUM(C12:C23)</f>
        <v>122923.85</v>
      </c>
      <c r="D24" s="4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1.25" customHeight="1" thickBot="1" x14ac:dyDescent="0.45">
      <c r="B25" s="33"/>
      <c r="C25" s="33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21" customHeight="1" thickBot="1" x14ac:dyDescent="0.45">
      <c r="A26" s="3"/>
      <c r="B26" s="59" t="s">
        <v>30</v>
      </c>
      <c r="C26" s="60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21" customHeight="1" x14ac:dyDescent="0.4">
      <c r="A27" s="3"/>
      <c r="B27" s="34" t="s">
        <v>16</v>
      </c>
      <c r="C27" s="35" t="s">
        <v>17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8.75" customHeight="1" x14ac:dyDescent="0.4">
      <c r="A28" s="3"/>
      <c r="B28" s="29" t="s">
        <v>31</v>
      </c>
      <c r="C28" s="15">
        <v>7418.82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8.75" customHeight="1" x14ac:dyDescent="0.4">
      <c r="A29" s="3"/>
      <c r="B29" s="29" t="s">
        <v>32</v>
      </c>
      <c r="C29" s="15">
        <v>2533.85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.75" customHeight="1" x14ac:dyDescent="0.4">
      <c r="A30" s="3"/>
      <c r="B30" s="29" t="s">
        <v>33</v>
      </c>
      <c r="C30" s="15">
        <v>1800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8.75" customHeight="1" x14ac:dyDescent="0.4">
      <c r="A31" s="3"/>
      <c r="B31" s="30" t="s">
        <v>34</v>
      </c>
      <c r="C31" s="15">
        <v>0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8.75" customHeight="1" thickBot="1" x14ac:dyDescent="0.45">
      <c r="A32" s="3"/>
      <c r="B32" s="36" t="s">
        <v>34</v>
      </c>
      <c r="C32" s="16">
        <v>0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8.75" customHeight="1" thickBot="1" x14ac:dyDescent="0.45">
      <c r="A33" s="3"/>
      <c r="B33" s="51" t="s">
        <v>35</v>
      </c>
      <c r="C33" s="13">
        <f>SUM(C28:C32)</f>
        <v>11752.67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8.75" customHeight="1" thickBot="1" x14ac:dyDescent="0.3">
      <c r="B34" s="33"/>
      <c r="C34" s="33"/>
    </row>
    <row r="35" spans="1:25" ht="18.75" customHeight="1" thickBot="1" x14ac:dyDescent="0.45">
      <c r="A35" s="3"/>
      <c r="B35" s="63" t="s">
        <v>36</v>
      </c>
      <c r="C35" s="64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8.75" customHeight="1" x14ac:dyDescent="0.4">
      <c r="A36" s="3"/>
      <c r="B36" s="34" t="s">
        <v>16</v>
      </c>
      <c r="C36" s="35" t="s">
        <v>17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8.75" customHeight="1" x14ac:dyDescent="0.4">
      <c r="A37" s="3"/>
      <c r="B37" s="38" t="s">
        <v>37</v>
      </c>
      <c r="C37" s="17">
        <f>C24+C33</f>
        <v>134676.52000000002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8.75" customHeight="1" x14ac:dyDescent="0.4">
      <c r="A38" s="3"/>
      <c r="B38" s="38" t="s">
        <v>57</v>
      </c>
      <c r="C38" s="18">
        <f>(C33/C37)</f>
        <v>8.7265916879943131E-2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8.75" customHeight="1" x14ac:dyDescent="0.4">
      <c r="A39" s="3"/>
      <c r="B39" s="39" t="s">
        <v>39</v>
      </c>
      <c r="C39" s="17">
        <f>C37*0.1</f>
        <v>13467.652000000002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8.75" customHeight="1" thickBot="1" x14ac:dyDescent="0.45">
      <c r="A40" s="3"/>
      <c r="B40" s="37" t="s">
        <v>40</v>
      </c>
      <c r="C40" s="14">
        <v>-24568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8" customHeight="1" x14ac:dyDescent="0.4">
      <c r="A41" s="3"/>
      <c r="B41" s="38" t="s">
        <v>41</v>
      </c>
      <c r="C41" s="19">
        <f>C37+C39+C40</f>
        <v>123576.17200000002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" customHeight="1" x14ac:dyDescent="0.4">
      <c r="A42" s="3"/>
      <c r="B42" s="48" t="s">
        <v>42</v>
      </c>
      <c r="C42" s="49">
        <f>C41-C39</f>
        <v>110108.52000000002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8" customHeight="1" x14ac:dyDescent="0.4">
      <c r="A43" s="3"/>
      <c r="B43" s="40" t="s">
        <v>58</v>
      </c>
      <c r="C43" s="17">
        <f>C42*0.8</f>
        <v>88086.816000000021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8" customHeight="1" thickBot="1" x14ac:dyDescent="0.3">
      <c r="B44" s="41" t="s">
        <v>59</v>
      </c>
      <c r="C44" s="50">
        <f>C42*0.2</f>
        <v>22021.704000000005</v>
      </c>
    </row>
    <row r="45" spans="1:25" ht="21" customHeight="1" thickBot="1" x14ac:dyDescent="0.45">
      <c r="A45" s="3"/>
      <c r="B45" s="33"/>
      <c r="C45" s="33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8.75" customHeight="1" thickBot="1" x14ac:dyDescent="0.45">
      <c r="A46" s="3"/>
      <c r="B46" s="66" t="s">
        <v>45</v>
      </c>
      <c r="C46" s="60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8.75" customHeight="1" x14ac:dyDescent="0.4">
      <c r="A47" s="3"/>
      <c r="B47" s="34" t="s">
        <v>16</v>
      </c>
      <c r="C47" s="35" t="s">
        <v>17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8.75" customHeight="1" x14ac:dyDescent="0.4">
      <c r="A48" s="3"/>
      <c r="B48" s="29" t="s">
        <v>46</v>
      </c>
      <c r="C48" s="15">
        <v>600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8.75" customHeight="1" x14ac:dyDescent="0.4">
      <c r="A49" s="3"/>
      <c r="B49" s="29" t="s">
        <v>47</v>
      </c>
      <c r="C49" s="15">
        <v>500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8.75" customHeight="1" x14ac:dyDescent="0.4">
      <c r="A50" s="3"/>
      <c r="B50" s="29" t="s">
        <v>48</v>
      </c>
      <c r="C50" s="15">
        <v>1200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8.75" customHeight="1" x14ac:dyDescent="0.4">
      <c r="A51" s="3"/>
      <c r="B51" s="29" t="s">
        <v>49</v>
      </c>
      <c r="C51" s="15">
        <v>5500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8.75" customHeight="1" x14ac:dyDescent="0.4">
      <c r="A52" s="3"/>
      <c r="B52" s="30" t="s">
        <v>34</v>
      </c>
      <c r="C52" s="15">
        <v>0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8.75" customHeight="1" x14ac:dyDescent="0.4">
      <c r="A53" s="3"/>
      <c r="B53" s="30" t="s">
        <v>34</v>
      </c>
      <c r="C53" s="15">
        <v>0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8.75" customHeight="1" x14ac:dyDescent="0.4">
      <c r="A54" s="3"/>
      <c r="B54" s="30" t="s">
        <v>34</v>
      </c>
      <c r="C54" s="15">
        <v>0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8.75" customHeight="1" x14ac:dyDescent="0.4">
      <c r="A55" s="3"/>
      <c r="B55" s="30" t="s">
        <v>34</v>
      </c>
      <c r="C55" s="15">
        <v>0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9.5" customHeight="1" thickBot="1" x14ac:dyDescent="0.45">
      <c r="A56" s="3"/>
      <c r="B56" s="42" t="s">
        <v>50</v>
      </c>
      <c r="C56" s="20">
        <f>SUM(C48:C55)</f>
        <v>7800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7.5" customHeight="1" thickBot="1" x14ac:dyDescent="0.45">
      <c r="A57" s="3"/>
      <c r="B57" s="61"/>
      <c r="C57" s="6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9.5" customHeight="1" thickBot="1" x14ac:dyDescent="0.45">
      <c r="A58" s="2"/>
      <c r="B58" s="32" t="s">
        <v>51</v>
      </c>
      <c r="C58" s="13">
        <f>C44+C56</f>
        <v>29821.704000000005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" customHeight="1" x14ac:dyDescent="0.4">
      <c r="A59" s="2"/>
      <c r="B59" s="7"/>
      <c r="C59" s="7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8.75" customHeight="1" x14ac:dyDescent="0.4">
      <c r="A60" s="2"/>
      <c r="B60" s="9"/>
      <c r="C60" s="10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6.2" x14ac:dyDescent="0.4">
      <c r="A61" s="2"/>
      <c r="B61" s="58"/>
      <c r="C61" s="57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6.2" x14ac:dyDescent="0.4">
      <c r="A62" s="2"/>
      <c r="B62" s="58"/>
      <c r="C62" s="57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6.2" x14ac:dyDescent="0.4">
      <c r="A63" s="2"/>
      <c r="B63" s="58"/>
      <c r="C63" s="57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6.2" x14ac:dyDescent="0.4">
      <c r="A64" s="2"/>
      <c r="B64" s="58"/>
      <c r="C64" s="57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6.2" x14ac:dyDescent="0.4">
      <c r="A65" s="2"/>
      <c r="B65" s="58"/>
      <c r="C65" s="57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6.2" x14ac:dyDescent="0.4">
      <c r="A66" s="2"/>
      <c r="B66" s="58"/>
      <c r="C66" s="57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" customHeight="1" x14ac:dyDescent="0.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" customHeight="1" x14ac:dyDescent="0.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" customHeight="1" x14ac:dyDescent="0.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" customHeight="1" x14ac:dyDescent="0.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" customHeight="1" x14ac:dyDescent="0.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" customHeight="1" x14ac:dyDescent="0.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" customHeight="1" x14ac:dyDescent="0.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" customHeight="1" x14ac:dyDescent="0.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" customHeight="1" x14ac:dyDescent="0.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" customHeight="1" x14ac:dyDescent="0.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" customHeight="1" x14ac:dyDescent="0.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8.75" customHeight="1" x14ac:dyDescent="0.4">
      <c r="A78" s="2"/>
      <c r="B78" s="9" t="s">
        <v>52</v>
      </c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6.2" x14ac:dyDescent="0.4">
      <c r="A79" s="2"/>
      <c r="B79" s="23" t="s">
        <v>53</v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6.2" x14ac:dyDescent="0.4">
      <c r="A80" s="2"/>
      <c r="B80" s="24" t="s">
        <v>54</v>
      </c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6.2" x14ac:dyDescent="0.4">
      <c r="A81" s="28"/>
      <c r="B81" s="25" t="s">
        <v>55</v>
      </c>
      <c r="C81" s="27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" customHeight="1" x14ac:dyDescent="0.4">
      <c r="A82" s="2"/>
      <c r="B82" s="26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" customHeight="1" x14ac:dyDescent="0.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" customHeight="1" x14ac:dyDescent="0.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" customHeight="1" x14ac:dyDescent="0.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" customHeight="1" x14ac:dyDescent="0.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" customHeight="1" x14ac:dyDescent="0.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" customHeight="1" x14ac:dyDescent="0.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" customHeight="1" x14ac:dyDescent="0.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" customHeight="1" x14ac:dyDescent="0.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" customHeight="1" x14ac:dyDescent="0.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" customHeight="1" x14ac:dyDescent="0.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" customHeight="1" x14ac:dyDescent="0.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" customHeight="1" x14ac:dyDescent="0.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" customHeight="1" x14ac:dyDescent="0.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" customHeight="1" x14ac:dyDescent="0.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" customHeight="1" x14ac:dyDescent="0.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" customHeight="1" x14ac:dyDescent="0.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" customHeight="1" x14ac:dyDescent="0.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" customHeight="1" x14ac:dyDescent="0.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" customHeight="1" x14ac:dyDescent="0.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" customHeight="1" x14ac:dyDescent="0.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" customHeight="1" x14ac:dyDescent="0.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" customHeight="1" x14ac:dyDescent="0.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" customHeight="1" x14ac:dyDescent="0.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" customHeight="1" x14ac:dyDescent="0.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" customHeight="1" x14ac:dyDescent="0.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" customHeight="1" x14ac:dyDescent="0.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" customHeight="1" x14ac:dyDescent="0.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" customHeight="1" x14ac:dyDescent="0.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" customHeight="1" x14ac:dyDescent="0.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" customHeight="1" x14ac:dyDescent="0.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" customHeight="1" x14ac:dyDescent="0.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" customHeight="1" x14ac:dyDescent="0.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" customHeight="1" x14ac:dyDescent="0.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" customHeight="1" x14ac:dyDescent="0.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" customHeight="1" x14ac:dyDescent="0.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" customHeight="1" x14ac:dyDescent="0.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" customHeight="1" x14ac:dyDescent="0.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" customHeight="1" x14ac:dyDescent="0.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" customHeight="1" x14ac:dyDescent="0.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" customHeight="1" x14ac:dyDescent="0.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" customHeight="1" x14ac:dyDescent="0.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" customHeight="1" x14ac:dyDescent="0.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" customHeight="1" x14ac:dyDescent="0.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" customHeight="1" x14ac:dyDescent="0.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" customHeight="1" x14ac:dyDescent="0.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" customHeight="1" x14ac:dyDescent="0.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" customHeight="1" x14ac:dyDescent="0.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" customHeight="1" x14ac:dyDescent="0.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" customHeight="1" x14ac:dyDescent="0.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" customHeight="1" x14ac:dyDescent="0.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" customHeight="1" x14ac:dyDescent="0.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" customHeight="1" x14ac:dyDescent="0.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" customHeight="1" x14ac:dyDescent="0.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" customHeight="1" x14ac:dyDescent="0.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" customHeight="1" x14ac:dyDescent="0.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" customHeight="1" x14ac:dyDescent="0.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" customHeight="1" x14ac:dyDescent="0.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" customHeight="1" x14ac:dyDescent="0.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" customHeight="1" x14ac:dyDescent="0.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" customHeight="1" x14ac:dyDescent="0.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" customHeight="1" x14ac:dyDescent="0.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" customHeight="1" x14ac:dyDescent="0.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" customHeight="1" x14ac:dyDescent="0.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" customHeight="1" x14ac:dyDescent="0.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" customHeight="1" x14ac:dyDescent="0.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" customHeight="1" x14ac:dyDescent="0.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" customHeight="1" x14ac:dyDescent="0.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" customHeight="1" x14ac:dyDescent="0.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" customHeight="1" x14ac:dyDescent="0.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" customHeight="1" x14ac:dyDescent="0.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" customHeight="1" x14ac:dyDescent="0.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" customHeight="1" x14ac:dyDescent="0.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" customHeight="1" x14ac:dyDescent="0.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" customHeight="1" x14ac:dyDescent="0.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" customHeight="1" x14ac:dyDescent="0.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" customHeight="1" x14ac:dyDescent="0.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" customHeight="1" x14ac:dyDescent="0.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" customHeight="1" x14ac:dyDescent="0.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" customHeight="1" x14ac:dyDescent="0.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" customHeight="1" x14ac:dyDescent="0.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" customHeight="1" x14ac:dyDescent="0.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" customHeight="1" x14ac:dyDescent="0.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" customHeight="1" x14ac:dyDescent="0.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" customHeight="1" x14ac:dyDescent="0.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" customHeight="1" x14ac:dyDescent="0.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" customHeight="1" x14ac:dyDescent="0.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" customHeight="1" x14ac:dyDescent="0.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" customHeight="1" x14ac:dyDescent="0.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" customHeight="1" x14ac:dyDescent="0.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" customHeight="1" x14ac:dyDescent="0.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" customHeight="1" x14ac:dyDescent="0.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" customHeight="1" x14ac:dyDescent="0.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" customHeight="1" x14ac:dyDescent="0.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" customHeight="1" x14ac:dyDescent="0.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" customHeight="1" x14ac:dyDescent="0.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" customHeight="1" x14ac:dyDescent="0.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" customHeight="1" x14ac:dyDescent="0.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" customHeight="1" x14ac:dyDescent="0.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" customHeight="1" x14ac:dyDescent="0.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" customHeight="1" x14ac:dyDescent="0.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" customHeight="1" x14ac:dyDescent="0.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" customHeight="1" x14ac:dyDescent="0.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" customHeight="1" x14ac:dyDescent="0.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" customHeight="1" x14ac:dyDescent="0.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" customHeight="1" x14ac:dyDescent="0.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" customHeight="1" x14ac:dyDescent="0.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" customHeight="1" x14ac:dyDescent="0.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" customHeight="1" x14ac:dyDescent="0.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" customHeight="1" x14ac:dyDescent="0.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" customHeight="1" x14ac:dyDescent="0.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" customHeight="1" x14ac:dyDescent="0.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" customHeight="1" x14ac:dyDescent="0.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" customHeight="1" x14ac:dyDescent="0.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" customHeight="1" x14ac:dyDescent="0.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" customHeight="1" x14ac:dyDescent="0.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" customHeight="1" x14ac:dyDescent="0.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" customHeight="1" x14ac:dyDescent="0.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" customHeight="1" x14ac:dyDescent="0.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" customHeight="1" x14ac:dyDescent="0.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" customHeight="1" x14ac:dyDescent="0.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" customHeight="1" x14ac:dyDescent="0.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" customHeight="1" x14ac:dyDescent="0.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" customHeight="1" x14ac:dyDescent="0.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" customHeight="1" x14ac:dyDescent="0.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" customHeight="1" x14ac:dyDescent="0.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" customHeight="1" x14ac:dyDescent="0.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" customHeight="1" x14ac:dyDescent="0.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" customHeight="1" x14ac:dyDescent="0.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" customHeight="1" x14ac:dyDescent="0.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" customHeight="1" x14ac:dyDescent="0.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" customHeight="1" x14ac:dyDescent="0.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" customHeight="1" x14ac:dyDescent="0.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" customHeight="1" x14ac:dyDescent="0.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" customHeight="1" x14ac:dyDescent="0.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" customHeight="1" x14ac:dyDescent="0.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" customHeight="1" x14ac:dyDescent="0.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" customHeight="1" x14ac:dyDescent="0.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" customHeight="1" x14ac:dyDescent="0.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" customHeight="1" x14ac:dyDescent="0.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" customHeight="1" x14ac:dyDescent="0.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" customHeight="1" x14ac:dyDescent="0.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" customHeight="1" x14ac:dyDescent="0.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" customHeight="1" x14ac:dyDescent="0.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" customHeight="1" x14ac:dyDescent="0.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" customHeight="1" x14ac:dyDescent="0.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" customHeight="1" x14ac:dyDescent="0.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" customHeight="1" x14ac:dyDescent="0.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" customHeight="1" x14ac:dyDescent="0.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" customHeight="1" x14ac:dyDescent="0.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" customHeight="1" x14ac:dyDescent="0.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" customHeight="1" x14ac:dyDescent="0.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" customHeight="1" x14ac:dyDescent="0.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" customHeight="1" x14ac:dyDescent="0.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" customHeight="1" x14ac:dyDescent="0.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" customHeight="1" x14ac:dyDescent="0.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" customHeight="1" x14ac:dyDescent="0.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" customHeight="1" x14ac:dyDescent="0.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" customHeight="1" x14ac:dyDescent="0.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" customHeight="1" x14ac:dyDescent="0.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" customHeight="1" x14ac:dyDescent="0.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" customHeight="1" x14ac:dyDescent="0.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" customHeight="1" x14ac:dyDescent="0.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" customHeight="1" x14ac:dyDescent="0.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" customHeight="1" x14ac:dyDescent="0.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" customHeight="1" x14ac:dyDescent="0.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" customHeight="1" x14ac:dyDescent="0.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" customHeight="1" x14ac:dyDescent="0.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" customHeight="1" x14ac:dyDescent="0.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" customHeight="1" x14ac:dyDescent="0.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" customHeight="1" x14ac:dyDescent="0.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" customHeight="1" x14ac:dyDescent="0.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" customHeight="1" x14ac:dyDescent="0.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" customHeight="1" x14ac:dyDescent="0.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" customHeight="1" x14ac:dyDescent="0.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" customHeight="1" x14ac:dyDescent="0.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" customHeight="1" x14ac:dyDescent="0.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" customHeight="1" x14ac:dyDescent="0.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" customHeight="1" x14ac:dyDescent="0.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" customHeight="1" x14ac:dyDescent="0.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" customHeight="1" x14ac:dyDescent="0.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" customHeight="1" x14ac:dyDescent="0.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" customHeight="1" x14ac:dyDescent="0.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" customHeight="1" x14ac:dyDescent="0.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" customHeight="1" x14ac:dyDescent="0.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" customHeight="1" x14ac:dyDescent="0.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" customHeight="1" x14ac:dyDescent="0.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" customHeight="1" x14ac:dyDescent="0.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" customHeight="1" x14ac:dyDescent="0.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" customHeight="1" x14ac:dyDescent="0.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" customHeight="1" x14ac:dyDescent="0.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" customHeight="1" x14ac:dyDescent="0.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" customHeight="1" x14ac:dyDescent="0.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" customHeight="1" x14ac:dyDescent="0.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" customHeight="1" x14ac:dyDescent="0.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" customHeight="1" x14ac:dyDescent="0.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" customHeight="1" x14ac:dyDescent="0.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" customHeight="1" x14ac:dyDescent="0.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" customHeight="1" x14ac:dyDescent="0.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" customHeight="1" x14ac:dyDescent="0.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" customHeight="1" x14ac:dyDescent="0.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" customHeight="1" x14ac:dyDescent="0.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" customHeight="1" x14ac:dyDescent="0.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" customHeight="1" x14ac:dyDescent="0.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" customHeight="1" x14ac:dyDescent="0.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" customHeight="1" x14ac:dyDescent="0.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" customHeight="1" x14ac:dyDescent="0.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" customHeight="1" x14ac:dyDescent="0.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" customHeight="1" x14ac:dyDescent="0.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" customHeight="1" x14ac:dyDescent="0.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" customHeight="1" x14ac:dyDescent="0.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" customHeight="1" x14ac:dyDescent="0.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" customHeight="1" x14ac:dyDescent="0.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" customHeight="1" x14ac:dyDescent="0.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" customHeight="1" x14ac:dyDescent="0.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" customHeight="1" x14ac:dyDescent="0.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" customHeight="1" x14ac:dyDescent="0.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" customHeight="1" x14ac:dyDescent="0.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" customHeight="1" x14ac:dyDescent="0.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" customHeight="1" x14ac:dyDescent="0.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" customHeight="1" x14ac:dyDescent="0.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" customHeight="1" x14ac:dyDescent="0.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" customHeight="1" x14ac:dyDescent="0.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" customHeight="1" x14ac:dyDescent="0.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" customHeight="1" x14ac:dyDescent="0.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" customHeight="1" x14ac:dyDescent="0.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" customHeight="1" x14ac:dyDescent="0.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" customHeight="1" x14ac:dyDescent="0.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" customHeight="1" x14ac:dyDescent="0.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" customHeight="1" x14ac:dyDescent="0.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" customHeight="1" x14ac:dyDescent="0.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" customHeight="1" x14ac:dyDescent="0.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" customHeight="1" x14ac:dyDescent="0.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" customHeight="1" x14ac:dyDescent="0.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" customHeight="1" x14ac:dyDescent="0.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" customHeight="1" x14ac:dyDescent="0.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" customHeight="1" x14ac:dyDescent="0.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" customHeight="1" x14ac:dyDescent="0.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" customHeight="1" x14ac:dyDescent="0.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" customHeight="1" x14ac:dyDescent="0.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" customHeight="1" x14ac:dyDescent="0.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" customHeight="1" x14ac:dyDescent="0.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" customHeight="1" x14ac:dyDescent="0.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" customHeight="1" x14ac:dyDescent="0.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" customHeight="1" x14ac:dyDescent="0.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" customHeight="1" x14ac:dyDescent="0.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" customHeight="1" x14ac:dyDescent="0.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" customHeight="1" x14ac:dyDescent="0.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" customHeight="1" x14ac:dyDescent="0.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" customHeight="1" x14ac:dyDescent="0.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" customHeight="1" x14ac:dyDescent="0.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" customHeight="1" x14ac:dyDescent="0.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" customHeight="1" x14ac:dyDescent="0.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" customHeight="1" x14ac:dyDescent="0.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" customHeight="1" x14ac:dyDescent="0.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" customHeight="1" x14ac:dyDescent="0.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" customHeight="1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" customHeight="1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" customHeight="1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" customHeight="1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" customHeight="1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" customHeight="1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" customHeight="1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" customHeight="1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" customHeight="1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" customHeight="1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" customHeight="1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" customHeight="1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" customHeight="1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" customHeight="1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" customHeight="1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" customHeight="1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" customHeight="1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" customHeight="1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" customHeight="1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" customHeight="1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" customHeight="1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" customHeight="1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" customHeight="1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" customHeight="1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" customHeight="1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" customHeight="1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" customHeight="1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" customHeight="1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" customHeight="1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" customHeight="1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" customHeight="1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" customHeight="1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" customHeight="1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" customHeight="1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" customHeight="1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" customHeight="1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" customHeight="1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" customHeight="1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" customHeight="1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" customHeight="1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" customHeight="1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" customHeight="1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" customHeight="1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" customHeight="1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" customHeight="1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" customHeight="1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" customHeight="1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" customHeight="1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" customHeight="1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" customHeight="1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" customHeight="1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" customHeight="1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" customHeight="1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" customHeight="1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" customHeight="1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" customHeight="1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" customHeight="1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" customHeight="1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" customHeight="1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" customHeight="1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" customHeight="1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" customHeight="1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" customHeight="1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" customHeight="1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" customHeight="1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" customHeight="1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" customHeight="1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" customHeight="1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" customHeight="1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" customHeight="1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" customHeight="1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" customHeight="1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" customHeight="1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" customHeight="1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" customHeight="1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" customHeight="1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" customHeight="1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" customHeight="1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" customHeight="1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" customHeight="1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" customHeight="1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" customHeight="1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" customHeight="1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" customHeight="1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" customHeight="1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" customHeight="1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" customHeight="1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" customHeight="1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" customHeight="1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" customHeight="1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" customHeight="1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" customHeight="1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" customHeight="1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" customHeight="1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" customHeight="1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" customHeight="1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" customHeight="1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" customHeight="1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" customHeight="1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" customHeight="1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" customHeight="1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" customHeight="1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" customHeight="1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" customHeight="1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" customHeight="1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" customHeight="1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" customHeight="1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" customHeight="1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" customHeight="1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" customHeight="1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" customHeight="1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" customHeight="1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" customHeight="1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" customHeight="1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" customHeight="1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" customHeight="1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" customHeight="1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" customHeight="1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" customHeight="1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" customHeight="1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" customHeight="1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" customHeight="1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" customHeight="1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" customHeight="1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" customHeight="1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" customHeight="1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" customHeight="1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" customHeight="1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" customHeight="1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" customHeight="1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" customHeight="1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" customHeight="1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" customHeight="1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" customHeight="1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" customHeight="1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" customHeight="1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" customHeight="1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" customHeight="1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" customHeight="1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" customHeight="1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" customHeight="1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" customHeight="1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" customHeight="1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" customHeight="1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" customHeight="1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" customHeight="1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" customHeight="1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" customHeight="1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" customHeight="1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" customHeight="1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" customHeight="1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" customHeight="1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" customHeight="1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" customHeight="1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" customHeight="1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" customHeight="1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" customHeight="1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" customHeight="1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" customHeight="1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" customHeight="1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" customHeight="1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" customHeight="1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" customHeight="1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" customHeight="1" x14ac:dyDescent="0.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" customHeight="1" x14ac:dyDescent="0.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" customHeight="1" x14ac:dyDescent="0.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" customHeight="1" x14ac:dyDescent="0.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" customHeight="1" x14ac:dyDescent="0.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" customHeight="1" x14ac:dyDescent="0.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" customHeight="1" x14ac:dyDescent="0.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" customHeight="1" x14ac:dyDescent="0.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" customHeight="1" x14ac:dyDescent="0.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" customHeight="1" x14ac:dyDescent="0.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" customHeight="1" x14ac:dyDescent="0.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" customHeight="1" x14ac:dyDescent="0.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" customHeight="1" x14ac:dyDescent="0.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" customHeight="1" x14ac:dyDescent="0.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" customHeight="1" x14ac:dyDescent="0.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" customHeight="1" x14ac:dyDescent="0.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" customHeight="1" x14ac:dyDescent="0.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" customHeight="1" x14ac:dyDescent="0.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" customHeight="1" x14ac:dyDescent="0.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" customHeight="1" x14ac:dyDescent="0.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" customHeight="1" x14ac:dyDescent="0.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" customHeight="1" x14ac:dyDescent="0.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" customHeight="1" x14ac:dyDescent="0.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" customHeight="1" x14ac:dyDescent="0.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" customHeight="1" x14ac:dyDescent="0.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" customHeight="1" x14ac:dyDescent="0.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" customHeight="1" x14ac:dyDescent="0.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" customHeight="1" x14ac:dyDescent="0.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" customHeight="1" x14ac:dyDescent="0.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" customHeight="1" x14ac:dyDescent="0.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" customHeight="1" x14ac:dyDescent="0.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" customHeight="1" x14ac:dyDescent="0.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" customHeight="1" x14ac:dyDescent="0.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" customHeight="1" x14ac:dyDescent="0.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" customHeight="1" x14ac:dyDescent="0.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" customHeight="1" x14ac:dyDescent="0.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" customHeight="1" x14ac:dyDescent="0.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" customHeight="1" x14ac:dyDescent="0.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" customHeight="1" x14ac:dyDescent="0.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" customHeight="1" x14ac:dyDescent="0.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" customHeight="1" x14ac:dyDescent="0.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" customHeight="1" x14ac:dyDescent="0.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" customHeight="1" x14ac:dyDescent="0.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" customHeight="1" x14ac:dyDescent="0.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" customHeight="1" x14ac:dyDescent="0.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" customHeight="1" x14ac:dyDescent="0.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" customHeight="1" x14ac:dyDescent="0.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" customHeight="1" x14ac:dyDescent="0.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" customHeight="1" x14ac:dyDescent="0.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" customHeight="1" x14ac:dyDescent="0.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" customHeight="1" x14ac:dyDescent="0.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" customHeight="1" x14ac:dyDescent="0.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" customHeight="1" x14ac:dyDescent="0.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" customHeight="1" x14ac:dyDescent="0.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" customHeight="1" x14ac:dyDescent="0.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" customHeight="1" x14ac:dyDescent="0.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" customHeight="1" x14ac:dyDescent="0.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" customHeight="1" x14ac:dyDescent="0.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" customHeight="1" x14ac:dyDescent="0.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" customHeight="1" x14ac:dyDescent="0.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" customHeight="1" x14ac:dyDescent="0.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" customHeight="1" x14ac:dyDescent="0.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" customHeight="1" x14ac:dyDescent="0.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" customHeight="1" x14ac:dyDescent="0.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" customHeight="1" x14ac:dyDescent="0.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" customHeight="1" x14ac:dyDescent="0.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" customHeight="1" x14ac:dyDescent="0.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" customHeight="1" x14ac:dyDescent="0.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" customHeight="1" x14ac:dyDescent="0.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" customHeight="1" x14ac:dyDescent="0.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" customHeight="1" x14ac:dyDescent="0.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" customHeight="1" x14ac:dyDescent="0.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" customHeight="1" x14ac:dyDescent="0.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" customHeight="1" x14ac:dyDescent="0.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" customHeight="1" x14ac:dyDescent="0.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" customHeight="1" x14ac:dyDescent="0.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" customHeight="1" x14ac:dyDescent="0.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" customHeight="1" x14ac:dyDescent="0.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" customHeight="1" x14ac:dyDescent="0.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" customHeight="1" x14ac:dyDescent="0.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" customHeight="1" x14ac:dyDescent="0.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" customHeight="1" x14ac:dyDescent="0.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" customHeight="1" x14ac:dyDescent="0.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" customHeight="1" x14ac:dyDescent="0.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" customHeight="1" x14ac:dyDescent="0.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" customHeight="1" x14ac:dyDescent="0.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" customHeight="1" x14ac:dyDescent="0.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" customHeight="1" x14ac:dyDescent="0.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" customHeight="1" x14ac:dyDescent="0.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" customHeight="1" x14ac:dyDescent="0.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" customHeight="1" x14ac:dyDescent="0.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" customHeight="1" x14ac:dyDescent="0.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" customHeight="1" x14ac:dyDescent="0.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" customHeight="1" x14ac:dyDescent="0.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" customHeight="1" x14ac:dyDescent="0.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" customHeight="1" x14ac:dyDescent="0.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" customHeight="1" x14ac:dyDescent="0.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" customHeight="1" x14ac:dyDescent="0.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" customHeight="1" x14ac:dyDescent="0.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" customHeight="1" x14ac:dyDescent="0.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" customHeight="1" x14ac:dyDescent="0.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" customHeight="1" x14ac:dyDescent="0.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" customHeight="1" x14ac:dyDescent="0.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" customHeight="1" x14ac:dyDescent="0.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" customHeight="1" x14ac:dyDescent="0.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" customHeight="1" x14ac:dyDescent="0.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" customHeight="1" x14ac:dyDescent="0.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" customHeight="1" x14ac:dyDescent="0.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" customHeight="1" x14ac:dyDescent="0.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" customHeight="1" x14ac:dyDescent="0.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" customHeight="1" x14ac:dyDescent="0.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" customHeight="1" x14ac:dyDescent="0.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" customHeight="1" x14ac:dyDescent="0.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" customHeight="1" x14ac:dyDescent="0.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" customHeight="1" x14ac:dyDescent="0.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" customHeight="1" x14ac:dyDescent="0.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" customHeight="1" x14ac:dyDescent="0.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" customHeight="1" x14ac:dyDescent="0.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" customHeight="1" x14ac:dyDescent="0.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" customHeight="1" x14ac:dyDescent="0.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" customHeight="1" x14ac:dyDescent="0.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" customHeight="1" x14ac:dyDescent="0.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" customHeight="1" x14ac:dyDescent="0.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" customHeight="1" x14ac:dyDescent="0.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" customHeight="1" x14ac:dyDescent="0.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" customHeight="1" x14ac:dyDescent="0.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" customHeight="1" x14ac:dyDescent="0.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" customHeight="1" x14ac:dyDescent="0.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" customHeight="1" x14ac:dyDescent="0.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" customHeight="1" x14ac:dyDescent="0.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" customHeight="1" x14ac:dyDescent="0.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" customHeight="1" x14ac:dyDescent="0.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" customHeight="1" x14ac:dyDescent="0.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" customHeight="1" x14ac:dyDescent="0.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" customHeight="1" x14ac:dyDescent="0.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" customHeight="1" x14ac:dyDescent="0.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" customHeight="1" x14ac:dyDescent="0.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" customHeight="1" x14ac:dyDescent="0.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" customHeight="1" x14ac:dyDescent="0.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" customHeight="1" x14ac:dyDescent="0.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" customHeight="1" x14ac:dyDescent="0.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" customHeight="1" x14ac:dyDescent="0.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" customHeight="1" x14ac:dyDescent="0.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" customHeight="1" x14ac:dyDescent="0.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" customHeight="1" x14ac:dyDescent="0.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" customHeight="1" x14ac:dyDescent="0.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" customHeight="1" x14ac:dyDescent="0.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" customHeight="1" x14ac:dyDescent="0.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" customHeight="1" x14ac:dyDescent="0.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" customHeight="1" x14ac:dyDescent="0.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" customHeight="1" x14ac:dyDescent="0.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" customHeight="1" x14ac:dyDescent="0.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" customHeight="1" x14ac:dyDescent="0.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" customHeight="1" x14ac:dyDescent="0.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" customHeight="1" x14ac:dyDescent="0.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" customHeight="1" x14ac:dyDescent="0.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" customHeight="1" x14ac:dyDescent="0.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" customHeight="1" x14ac:dyDescent="0.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" customHeight="1" x14ac:dyDescent="0.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" customHeight="1" x14ac:dyDescent="0.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" customHeight="1" x14ac:dyDescent="0.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" customHeight="1" x14ac:dyDescent="0.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" customHeight="1" x14ac:dyDescent="0.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" customHeight="1" x14ac:dyDescent="0.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" customHeight="1" x14ac:dyDescent="0.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" customHeight="1" x14ac:dyDescent="0.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" customHeight="1" x14ac:dyDescent="0.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" customHeight="1" x14ac:dyDescent="0.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" customHeight="1" x14ac:dyDescent="0.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" customHeight="1" x14ac:dyDescent="0.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" customHeight="1" x14ac:dyDescent="0.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" customHeight="1" x14ac:dyDescent="0.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" customHeight="1" x14ac:dyDescent="0.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" customHeight="1" x14ac:dyDescent="0.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" customHeight="1" x14ac:dyDescent="0.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" customHeight="1" x14ac:dyDescent="0.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" customHeight="1" x14ac:dyDescent="0.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" customHeight="1" x14ac:dyDescent="0.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" customHeight="1" x14ac:dyDescent="0.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" customHeight="1" x14ac:dyDescent="0.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" customHeight="1" x14ac:dyDescent="0.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" customHeight="1" x14ac:dyDescent="0.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" customHeight="1" x14ac:dyDescent="0.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" customHeight="1" x14ac:dyDescent="0.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" customHeight="1" x14ac:dyDescent="0.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" customHeight="1" x14ac:dyDescent="0.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" customHeight="1" x14ac:dyDescent="0.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" customHeight="1" x14ac:dyDescent="0.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" customHeight="1" x14ac:dyDescent="0.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" customHeight="1" x14ac:dyDescent="0.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" customHeight="1" x14ac:dyDescent="0.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" customHeight="1" x14ac:dyDescent="0.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" customHeight="1" x14ac:dyDescent="0.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" customHeight="1" x14ac:dyDescent="0.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" customHeight="1" x14ac:dyDescent="0.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" customHeight="1" x14ac:dyDescent="0.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" customHeight="1" x14ac:dyDescent="0.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" customHeight="1" x14ac:dyDescent="0.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" customHeight="1" x14ac:dyDescent="0.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" customHeight="1" x14ac:dyDescent="0.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" customHeight="1" x14ac:dyDescent="0.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" customHeight="1" x14ac:dyDescent="0.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" customHeight="1" x14ac:dyDescent="0.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" customHeight="1" x14ac:dyDescent="0.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" customHeight="1" x14ac:dyDescent="0.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" customHeight="1" x14ac:dyDescent="0.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" customHeight="1" x14ac:dyDescent="0.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" customHeight="1" x14ac:dyDescent="0.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" customHeight="1" x14ac:dyDescent="0.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" customHeight="1" x14ac:dyDescent="0.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" customHeight="1" x14ac:dyDescent="0.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" customHeight="1" x14ac:dyDescent="0.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" customHeight="1" x14ac:dyDescent="0.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" customHeight="1" x14ac:dyDescent="0.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" customHeight="1" x14ac:dyDescent="0.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" customHeight="1" x14ac:dyDescent="0.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" customHeight="1" x14ac:dyDescent="0.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" customHeight="1" x14ac:dyDescent="0.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" customHeight="1" x14ac:dyDescent="0.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" customHeight="1" x14ac:dyDescent="0.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" customHeight="1" x14ac:dyDescent="0.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" customHeight="1" x14ac:dyDescent="0.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" customHeight="1" x14ac:dyDescent="0.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" customHeight="1" x14ac:dyDescent="0.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" customHeight="1" x14ac:dyDescent="0.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" customHeight="1" x14ac:dyDescent="0.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" customHeight="1" x14ac:dyDescent="0.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" customHeight="1" x14ac:dyDescent="0.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" customHeight="1" x14ac:dyDescent="0.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" customHeight="1" x14ac:dyDescent="0.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" customHeight="1" x14ac:dyDescent="0.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" customHeight="1" x14ac:dyDescent="0.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" customHeight="1" x14ac:dyDescent="0.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" customHeight="1" x14ac:dyDescent="0.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" customHeight="1" x14ac:dyDescent="0.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" customHeight="1" x14ac:dyDescent="0.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" customHeight="1" x14ac:dyDescent="0.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" customHeight="1" x14ac:dyDescent="0.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" customHeight="1" x14ac:dyDescent="0.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" customHeight="1" x14ac:dyDescent="0.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" customHeight="1" x14ac:dyDescent="0.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" customHeight="1" x14ac:dyDescent="0.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" customHeight="1" x14ac:dyDescent="0.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" customHeight="1" x14ac:dyDescent="0.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" customHeight="1" x14ac:dyDescent="0.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" customHeight="1" x14ac:dyDescent="0.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" customHeight="1" x14ac:dyDescent="0.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" customHeight="1" x14ac:dyDescent="0.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" customHeight="1" x14ac:dyDescent="0.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" customHeight="1" x14ac:dyDescent="0.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" customHeight="1" x14ac:dyDescent="0.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" customHeight="1" x14ac:dyDescent="0.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" customHeight="1" x14ac:dyDescent="0.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" customHeight="1" x14ac:dyDescent="0.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" customHeight="1" x14ac:dyDescent="0.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" customHeight="1" x14ac:dyDescent="0.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" customHeight="1" x14ac:dyDescent="0.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" customHeight="1" x14ac:dyDescent="0.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" customHeight="1" x14ac:dyDescent="0.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" customHeight="1" x14ac:dyDescent="0.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" customHeight="1" x14ac:dyDescent="0.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" customHeight="1" x14ac:dyDescent="0.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" customHeight="1" x14ac:dyDescent="0.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" customHeight="1" x14ac:dyDescent="0.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" customHeight="1" x14ac:dyDescent="0.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" customHeight="1" x14ac:dyDescent="0.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" customHeight="1" x14ac:dyDescent="0.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" customHeight="1" x14ac:dyDescent="0.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" customHeight="1" x14ac:dyDescent="0.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" customHeight="1" x14ac:dyDescent="0.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" customHeight="1" x14ac:dyDescent="0.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" customHeight="1" x14ac:dyDescent="0.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" customHeight="1" x14ac:dyDescent="0.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" customHeight="1" x14ac:dyDescent="0.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" customHeight="1" x14ac:dyDescent="0.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" customHeight="1" x14ac:dyDescent="0.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" customHeight="1" x14ac:dyDescent="0.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" customHeight="1" x14ac:dyDescent="0.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" customHeight="1" x14ac:dyDescent="0.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" customHeight="1" x14ac:dyDescent="0.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" customHeight="1" x14ac:dyDescent="0.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" customHeight="1" x14ac:dyDescent="0.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" customHeight="1" x14ac:dyDescent="0.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" customHeight="1" x14ac:dyDescent="0.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" customHeight="1" x14ac:dyDescent="0.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" customHeight="1" x14ac:dyDescent="0.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" customHeight="1" x14ac:dyDescent="0.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" customHeight="1" x14ac:dyDescent="0.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" customHeight="1" x14ac:dyDescent="0.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" customHeight="1" x14ac:dyDescent="0.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" customHeight="1" x14ac:dyDescent="0.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" customHeight="1" x14ac:dyDescent="0.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" customHeight="1" x14ac:dyDescent="0.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" customHeight="1" x14ac:dyDescent="0.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" customHeight="1" x14ac:dyDescent="0.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" customHeight="1" x14ac:dyDescent="0.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" customHeight="1" x14ac:dyDescent="0.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" customHeight="1" x14ac:dyDescent="0.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" customHeight="1" x14ac:dyDescent="0.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" customHeight="1" x14ac:dyDescent="0.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" customHeight="1" x14ac:dyDescent="0.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" customHeight="1" x14ac:dyDescent="0.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" customHeight="1" x14ac:dyDescent="0.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" customHeight="1" x14ac:dyDescent="0.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" customHeight="1" x14ac:dyDescent="0.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" customHeight="1" x14ac:dyDescent="0.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" customHeight="1" x14ac:dyDescent="0.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" customHeight="1" x14ac:dyDescent="0.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" customHeight="1" x14ac:dyDescent="0.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" customHeight="1" x14ac:dyDescent="0.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" customHeight="1" x14ac:dyDescent="0.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" customHeight="1" x14ac:dyDescent="0.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" customHeight="1" x14ac:dyDescent="0.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" customHeight="1" x14ac:dyDescent="0.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" customHeight="1" x14ac:dyDescent="0.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" customHeight="1" x14ac:dyDescent="0.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" customHeight="1" x14ac:dyDescent="0.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" customHeight="1" x14ac:dyDescent="0.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" customHeight="1" x14ac:dyDescent="0.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" customHeight="1" x14ac:dyDescent="0.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" customHeight="1" x14ac:dyDescent="0.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" customHeight="1" x14ac:dyDescent="0.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" customHeight="1" x14ac:dyDescent="0.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" customHeight="1" x14ac:dyDescent="0.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" customHeight="1" x14ac:dyDescent="0.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" customHeight="1" x14ac:dyDescent="0.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" customHeight="1" x14ac:dyDescent="0.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" customHeight="1" x14ac:dyDescent="0.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" customHeight="1" x14ac:dyDescent="0.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" customHeight="1" x14ac:dyDescent="0.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" customHeight="1" x14ac:dyDescent="0.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" customHeight="1" x14ac:dyDescent="0.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" customHeight="1" x14ac:dyDescent="0.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" customHeight="1" x14ac:dyDescent="0.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" customHeight="1" x14ac:dyDescent="0.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" customHeight="1" x14ac:dyDescent="0.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" customHeight="1" x14ac:dyDescent="0.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" customHeight="1" x14ac:dyDescent="0.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" customHeight="1" x14ac:dyDescent="0.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" customHeight="1" x14ac:dyDescent="0.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" customHeight="1" x14ac:dyDescent="0.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" customHeight="1" x14ac:dyDescent="0.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" customHeight="1" x14ac:dyDescent="0.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" customHeight="1" x14ac:dyDescent="0.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" customHeight="1" x14ac:dyDescent="0.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" customHeight="1" x14ac:dyDescent="0.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" customHeight="1" x14ac:dyDescent="0.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" customHeight="1" x14ac:dyDescent="0.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" customHeight="1" x14ac:dyDescent="0.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" customHeight="1" x14ac:dyDescent="0.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" customHeight="1" x14ac:dyDescent="0.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" customHeight="1" x14ac:dyDescent="0.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" customHeight="1" x14ac:dyDescent="0.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" customHeight="1" x14ac:dyDescent="0.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" customHeight="1" x14ac:dyDescent="0.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" customHeight="1" x14ac:dyDescent="0.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" customHeight="1" x14ac:dyDescent="0.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" customHeight="1" x14ac:dyDescent="0.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" customHeight="1" x14ac:dyDescent="0.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" customHeight="1" x14ac:dyDescent="0.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" customHeight="1" x14ac:dyDescent="0.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" customHeight="1" x14ac:dyDescent="0.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" customHeight="1" x14ac:dyDescent="0.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" customHeight="1" x14ac:dyDescent="0.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" customHeight="1" x14ac:dyDescent="0.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" customHeight="1" x14ac:dyDescent="0.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" customHeight="1" x14ac:dyDescent="0.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" customHeight="1" x14ac:dyDescent="0.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" customHeight="1" x14ac:dyDescent="0.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" customHeight="1" x14ac:dyDescent="0.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" customHeight="1" x14ac:dyDescent="0.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" customHeight="1" x14ac:dyDescent="0.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" customHeight="1" x14ac:dyDescent="0.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" customHeight="1" x14ac:dyDescent="0.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" customHeight="1" x14ac:dyDescent="0.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" customHeight="1" x14ac:dyDescent="0.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" customHeight="1" x14ac:dyDescent="0.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" customHeight="1" x14ac:dyDescent="0.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" customHeight="1" x14ac:dyDescent="0.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" customHeight="1" x14ac:dyDescent="0.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" customHeight="1" x14ac:dyDescent="0.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" customHeight="1" x14ac:dyDescent="0.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" customHeight="1" x14ac:dyDescent="0.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" customHeight="1" x14ac:dyDescent="0.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" customHeight="1" x14ac:dyDescent="0.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" customHeight="1" x14ac:dyDescent="0.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" customHeight="1" x14ac:dyDescent="0.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" customHeight="1" x14ac:dyDescent="0.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" customHeight="1" x14ac:dyDescent="0.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" customHeight="1" x14ac:dyDescent="0.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" customHeight="1" x14ac:dyDescent="0.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" customHeight="1" x14ac:dyDescent="0.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" customHeight="1" x14ac:dyDescent="0.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" customHeight="1" x14ac:dyDescent="0.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" customHeight="1" x14ac:dyDescent="0.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" customHeight="1" x14ac:dyDescent="0.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" customHeight="1" x14ac:dyDescent="0.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" customHeight="1" x14ac:dyDescent="0.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" customHeight="1" x14ac:dyDescent="0.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" customHeight="1" x14ac:dyDescent="0.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" customHeight="1" x14ac:dyDescent="0.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" customHeight="1" x14ac:dyDescent="0.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" customHeight="1" x14ac:dyDescent="0.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" customHeight="1" x14ac:dyDescent="0.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" customHeight="1" x14ac:dyDescent="0.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" customHeight="1" x14ac:dyDescent="0.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" customHeight="1" x14ac:dyDescent="0.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" customHeight="1" x14ac:dyDescent="0.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" customHeight="1" x14ac:dyDescent="0.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" customHeight="1" x14ac:dyDescent="0.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" customHeight="1" x14ac:dyDescent="0.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" customHeight="1" x14ac:dyDescent="0.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" customHeight="1" x14ac:dyDescent="0.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" customHeight="1" x14ac:dyDescent="0.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" customHeight="1" x14ac:dyDescent="0.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" customHeight="1" x14ac:dyDescent="0.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" customHeight="1" x14ac:dyDescent="0.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" customHeight="1" x14ac:dyDescent="0.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" customHeight="1" x14ac:dyDescent="0.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" customHeight="1" x14ac:dyDescent="0.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" customHeight="1" x14ac:dyDescent="0.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" customHeight="1" x14ac:dyDescent="0.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" customHeight="1" x14ac:dyDescent="0.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" customHeight="1" x14ac:dyDescent="0.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" customHeight="1" x14ac:dyDescent="0.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" customHeight="1" x14ac:dyDescent="0.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" customHeight="1" x14ac:dyDescent="0.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" customHeight="1" x14ac:dyDescent="0.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" customHeight="1" x14ac:dyDescent="0.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" customHeight="1" x14ac:dyDescent="0.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" customHeight="1" x14ac:dyDescent="0.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" customHeight="1" x14ac:dyDescent="0.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" customHeight="1" x14ac:dyDescent="0.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" customHeight="1" x14ac:dyDescent="0.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" customHeight="1" x14ac:dyDescent="0.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" customHeight="1" x14ac:dyDescent="0.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" customHeight="1" x14ac:dyDescent="0.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" customHeight="1" x14ac:dyDescent="0.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" customHeight="1" x14ac:dyDescent="0.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" customHeight="1" x14ac:dyDescent="0.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" customHeight="1" x14ac:dyDescent="0.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" customHeight="1" x14ac:dyDescent="0.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" customHeight="1" x14ac:dyDescent="0.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" customHeight="1" x14ac:dyDescent="0.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" customHeight="1" x14ac:dyDescent="0.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" customHeight="1" x14ac:dyDescent="0.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" customHeight="1" x14ac:dyDescent="0.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" customHeight="1" x14ac:dyDescent="0.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" customHeight="1" x14ac:dyDescent="0.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" customHeight="1" x14ac:dyDescent="0.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" customHeight="1" x14ac:dyDescent="0.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" customHeight="1" x14ac:dyDescent="0.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" customHeight="1" x14ac:dyDescent="0.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" customHeight="1" x14ac:dyDescent="0.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" customHeight="1" x14ac:dyDescent="0.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" customHeight="1" x14ac:dyDescent="0.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" customHeight="1" x14ac:dyDescent="0.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" customHeight="1" x14ac:dyDescent="0.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" customHeight="1" x14ac:dyDescent="0.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" customHeight="1" x14ac:dyDescent="0.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" customHeight="1" x14ac:dyDescent="0.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" customHeight="1" x14ac:dyDescent="0.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" customHeight="1" x14ac:dyDescent="0.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" customHeight="1" x14ac:dyDescent="0.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" customHeight="1" x14ac:dyDescent="0.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" customHeight="1" x14ac:dyDescent="0.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" customHeight="1" x14ac:dyDescent="0.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" customHeight="1" x14ac:dyDescent="0.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" customHeight="1" x14ac:dyDescent="0.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" customHeight="1" x14ac:dyDescent="0.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" customHeight="1" x14ac:dyDescent="0.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" customHeight="1" x14ac:dyDescent="0.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" customHeight="1" x14ac:dyDescent="0.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" customHeight="1" x14ac:dyDescent="0.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" customHeight="1" x14ac:dyDescent="0.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" customHeight="1" x14ac:dyDescent="0.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" customHeight="1" x14ac:dyDescent="0.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" customHeight="1" x14ac:dyDescent="0.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" customHeight="1" x14ac:dyDescent="0.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" customHeight="1" x14ac:dyDescent="0.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" customHeight="1" x14ac:dyDescent="0.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" customHeight="1" x14ac:dyDescent="0.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" customHeight="1" x14ac:dyDescent="0.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" customHeight="1" x14ac:dyDescent="0.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" customHeight="1" x14ac:dyDescent="0.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" customHeight="1" x14ac:dyDescent="0.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" customHeight="1" x14ac:dyDescent="0.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" customHeight="1" x14ac:dyDescent="0.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" customHeight="1" x14ac:dyDescent="0.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" customHeight="1" x14ac:dyDescent="0.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" customHeight="1" x14ac:dyDescent="0.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" customHeight="1" x14ac:dyDescent="0.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" customHeight="1" x14ac:dyDescent="0.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" customHeight="1" x14ac:dyDescent="0.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" customHeight="1" x14ac:dyDescent="0.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" customHeight="1" x14ac:dyDescent="0.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" customHeight="1" x14ac:dyDescent="0.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" customHeight="1" x14ac:dyDescent="0.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" customHeight="1" x14ac:dyDescent="0.4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" customHeight="1" x14ac:dyDescent="0.4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5" customHeight="1" x14ac:dyDescent="0.4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ht="15" customHeight="1" x14ac:dyDescent="0.4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1:25" ht="15" customHeight="1" x14ac:dyDescent="0.4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  <row r="1004" spans="1:25" ht="15" customHeight="1" x14ac:dyDescent="0.4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</row>
    <row r="1005" spans="1:25" ht="15" customHeight="1" x14ac:dyDescent="0.4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</row>
    <row r="1006" spans="1:25" ht="15" customHeight="1" x14ac:dyDescent="0.4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</row>
    <row r="1007" spans="1:25" ht="15" customHeight="1" x14ac:dyDescent="0.4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</row>
    <row r="1008" spans="1:25" ht="15" customHeight="1" x14ac:dyDescent="0.4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</row>
    <row r="1009" spans="1:25" ht="15" customHeight="1" x14ac:dyDescent="0.4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</row>
    <row r="1010" spans="1:25" ht="15" customHeight="1" x14ac:dyDescent="0.4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</row>
    <row r="1011" spans="1:25" ht="15" customHeight="1" x14ac:dyDescent="0.4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</row>
    <row r="1012" spans="1:25" ht="15" customHeight="1" x14ac:dyDescent="0.4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</row>
    <row r="1013" spans="1:25" ht="15" customHeight="1" x14ac:dyDescent="0.4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</row>
    <row r="1014" spans="1:25" ht="15" customHeight="1" x14ac:dyDescent="0.4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</row>
    <row r="1015" spans="1:25" ht="15" customHeight="1" x14ac:dyDescent="0.4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</row>
    <row r="1016" spans="1:25" ht="15" customHeight="1" x14ac:dyDescent="0.4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</row>
    <row r="1017" spans="1:25" ht="15" customHeight="1" x14ac:dyDescent="0.4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</row>
    <row r="1018" spans="1:25" ht="15" customHeight="1" x14ac:dyDescent="0.4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</row>
    <row r="1019" spans="1:25" ht="15" customHeight="1" x14ac:dyDescent="0.4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</row>
    <row r="1020" spans="1:25" ht="15" customHeight="1" x14ac:dyDescent="0.4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</row>
    <row r="1021" spans="1:25" ht="15" customHeight="1" x14ac:dyDescent="0.4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</row>
    <row r="1022" spans="1:25" ht="15" customHeight="1" x14ac:dyDescent="0.4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</row>
    <row r="1023" spans="1:25" ht="15" customHeight="1" x14ac:dyDescent="0.4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</row>
    <row r="1024" spans="1:25" ht="15" customHeight="1" x14ac:dyDescent="0.4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</row>
    <row r="1025" spans="1:25" ht="15" customHeight="1" x14ac:dyDescent="0.4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</row>
    <row r="1026" spans="1:25" ht="15" customHeight="1" x14ac:dyDescent="0.4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</row>
    <row r="1027" spans="1:25" ht="15" customHeight="1" x14ac:dyDescent="0.4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</row>
    <row r="1028" spans="1:25" ht="15" customHeight="1" x14ac:dyDescent="0.4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</row>
    <row r="1029" spans="1:25" ht="15" customHeight="1" x14ac:dyDescent="0.4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</row>
    <row r="1030" spans="1:25" ht="15" customHeight="1" x14ac:dyDescent="0.4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</row>
    <row r="1031" spans="1:25" ht="15" customHeight="1" x14ac:dyDescent="0.4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</row>
    <row r="1032" spans="1:25" ht="15" customHeight="1" x14ac:dyDescent="0.4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</row>
    <row r="1033" spans="1:25" ht="15" customHeight="1" x14ac:dyDescent="0.4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</row>
    <row r="1034" spans="1:25" ht="15" customHeight="1" x14ac:dyDescent="0.4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</row>
    <row r="1035" spans="1:25" ht="15" customHeight="1" x14ac:dyDescent="0.4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</row>
    <row r="1036" spans="1:25" ht="15" customHeight="1" x14ac:dyDescent="0.4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</row>
    <row r="1037" spans="1:25" ht="15.75" customHeight="1" x14ac:dyDescent="0.4">
      <c r="B1037" s="2"/>
      <c r="C1037" s="2"/>
    </row>
  </sheetData>
  <mergeCells count="12">
    <mergeCell ref="B2:C2"/>
    <mergeCell ref="B62:C62"/>
    <mergeCell ref="B64:C64"/>
    <mergeCell ref="B10:C10"/>
    <mergeCell ref="B61:C61"/>
    <mergeCell ref="B46:C46"/>
    <mergeCell ref="B66:C66"/>
    <mergeCell ref="B63:C63"/>
    <mergeCell ref="B26:C26"/>
    <mergeCell ref="B57:C57"/>
    <mergeCell ref="B35:C35"/>
    <mergeCell ref="B65:C65"/>
  </mergeCells>
  <conditionalFormatting sqref="C38">
    <cfRule type="cellIs" dxfId="1" priority="2" operator="greaterThan">
      <formula>0.1</formula>
    </cfRule>
  </conditionalFormatting>
  <conditionalFormatting sqref="C43:C44">
    <cfRule type="cellIs" dxfId="0" priority="1" operator="greaterThan">
      <formula>150000</formula>
    </cfRule>
  </conditionalFormatting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c0ecd14-48aa-49f8-9781-5a636758cca4">24DXERJ4UVZD-1330090957-155731</_dlc_DocId>
    <_ip_UnifiedCompliancePolicyUIAction xmlns="http://schemas.microsoft.com/sharepoint/v3" xsi:nil="true"/>
    <_dlc_DocIdUrl xmlns="1c0ecd14-48aa-49f8-9781-5a636758cca4">
      <Url>https://environmentnswgov.sharepoint.com/sites/MST_DEW_Energyprograms/_layouts/15/DocIdRedir.aspx?ID=24DXERJ4UVZD-1330090957-155731</Url>
      <Description>24DXERJ4UVZD-1330090957-155731</Description>
    </_dlc_DocIdUrl>
    <_ip_UnifiedCompliancePolicyProperties xmlns="http://schemas.microsoft.com/sharepoint/v3" xsi:nil="true"/>
    <Description xmlns="0396ba24-55fe-40a9-a1d0-f164df2ffa1b" xsi:nil="true"/>
    <lcf76f155ced4ddcb4097134ff3c332f xmlns="0396ba24-55fe-40a9-a1d0-f164df2ffa1b">
      <Terms xmlns="http://schemas.microsoft.com/office/infopath/2007/PartnerControls"/>
    </lcf76f155ced4ddcb4097134ff3c332f>
    <TaxCatchAll xmlns="1c0ecd14-48aa-49f8-9781-5a636758cca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CBA77292FBA141AFF94574C07E72DC" ma:contentTypeVersion="22" ma:contentTypeDescription="Create a new document." ma:contentTypeScope="" ma:versionID="bf7c7234cc52cc716ea584dcd6a9f93d">
  <xsd:schema xmlns:xsd="http://www.w3.org/2001/XMLSchema" xmlns:xs="http://www.w3.org/2001/XMLSchema" xmlns:p="http://schemas.microsoft.com/office/2006/metadata/properties" xmlns:ns1="http://schemas.microsoft.com/sharepoint/v3" xmlns:ns2="0396ba24-55fe-40a9-a1d0-f164df2ffa1b" xmlns:ns3="1c0ecd14-48aa-49f8-9781-5a636758cca4" targetNamespace="http://schemas.microsoft.com/office/2006/metadata/properties" ma:root="true" ma:fieldsID="32aa187765403db9055712dd2a2c683b" ns1:_="" ns2:_="" ns3:_="">
    <xsd:import namespace="http://schemas.microsoft.com/sharepoint/v3"/>
    <xsd:import namespace="0396ba24-55fe-40a9-a1d0-f164df2ffa1b"/>
    <xsd:import namespace="1c0ecd14-48aa-49f8-9781-5a636758cc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Descrip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3:_dlc_DocId" minOccurs="0"/>
                <xsd:element ref="ns3:_dlc_DocIdUrl" minOccurs="0"/>
                <xsd:element ref="ns3:_dlc_DocIdPersist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96ba24-55fe-40a9-a1d0-f164df2ffa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Description" ma:index="20" nillable="true" ma:displayName="Description" ma:format="Dropdown" ma:internalName="Description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6444c108-d34f-4c01-85d9-27842d7407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0ecd14-48aa-49f8-9781-5a636758cca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7c5253f2-81d1-4f51-ad83-8e42676cb10b}" ma:internalName="TaxCatchAll" ma:showField="CatchAllData" ma:web="1c0ecd14-48aa-49f8-9781-5a636758cc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3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787F0FA-A860-44BE-968E-55DB0AF4C8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E6BFB9-44E0-4E2E-AF36-88AFFCE9DEEF}">
  <ds:schemaRefs>
    <ds:schemaRef ds:uri="http://schemas.microsoft.com/office/2006/metadata/properties"/>
    <ds:schemaRef ds:uri="http://schemas.microsoft.com/office/infopath/2007/PartnerControls"/>
    <ds:schemaRef ds:uri="1c0ecd14-48aa-49f8-9781-5a636758cca4"/>
    <ds:schemaRef ds:uri="http://schemas.microsoft.com/sharepoint/v3"/>
    <ds:schemaRef ds:uri="0396ba24-55fe-40a9-a1d0-f164df2ffa1b"/>
  </ds:schemaRefs>
</ds:datastoreItem>
</file>

<file path=customXml/itemProps3.xml><?xml version="1.0" encoding="utf-8"?>
<ds:datastoreItem xmlns:ds="http://schemas.openxmlformats.org/officeDocument/2006/customXml" ds:itemID="{0EF092A0-49A1-4F0E-9277-91C3E16703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396ba24-55fe-40a9-a1d0-f164df2ffa1b"/>
    <ds:schemaRef ds:uri="1c0ecd14-48aa-49f8-9781-5a636758cc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51DE42A-7FFF-496C-94F7-678A7E24F391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Sample SoAR Quote</vt:lpstr>
      <vt:lpstr>Sample SoAR Boost Quote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Alyssa Galliford</dc:creator>
  <cp:keywords/>
  <dc:description/>
  <cp:lastModifiedBy>Gillian Hinchcliffe</cp:lastModifiedBy>
  <cp:revision/>
  <dcterms:created xsi:type="dcterms:W3CDTF">2026-08-07T02:00:04Z</dcterms:created>
  <dcterms:modified xsi:type="dcterms:W3CDTF">2026-09-01T00:52:26Z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0x01010033CBA77292FBA141AFF94574C07E72DC</vt:lpwstr>
  </property>
  <property fmtid="{D5CDD505-2E9C-101B-9397-08002B2CF9AE}" pid="3" name="_dlc_DocIdItemGuid">
    <vt:lpwstr>e8c1d329-a2c0-4afe-808f-8227f17c9330</vt:lpwstr>
  </property>
  <property fmtid="{D5CDD505-2E9C-101B-9397-08002B2CF9AE}" pid="4" name="MediaServiceImageTags">
    <vt:lpwstr/>
  </property>
</Properties>
</file>